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K3-MSI\Documents\A_La_Trobe_PhD_2017\ab. Spreadsheets and Graphs\FIGSHARE charts\"/>
    </mc:Choice>
  </mc:AlternateContent>
  <xr:revisionPtr revIDLastSave="0" documentId="13_ncr:1_{88175A8D-1F21-4E05-99F6-42DAE870F60C}" xr6:coauthVersionLast="47" xr6:coauthVersionMax="47" xr10:uidLastSave="{00000000-0000-0000-0000-000000000000}"/>
  <bookViews>
    <workbookView xWindow="-108" yWindow="-108" windowWidth="23256" windowHeight="12576" xr2:uid="{D8B34D55-291E-4550-B91E-CD6D2BDA3E29}"/>
  </bookViews>
  <sheets>
    <sheet name="Contents" sheetId="2" r:id="rId1"/>
    <sheet name="1.1" sheetId="3" r:id="rId2"/>
    <sheet name="1.2" sheetId="16" r:id="rId3"/>
    <sheet name="1.3" sheetId="17" r:id="rId4"/>
    <sheet name="2.1" sheetId="4" r:id="rId5"/>
    <sheet name="2.2" sheetId="5" r:id="rId6"/>
    <sheet name="2.3" sheetId="6" r:id="rId7"/>
    <sheet name="2.4" sheetId="7" r:id="rId8"/>
    <sheet name="2.5" sheetId="8" r:id="rId9"/>
    <sheet name="2.6" sheetId="9" r:id="rId10"/>
    <sheet name="2.7" sheetId="10" r:id="rId11"/>
    <sheet name="2.8" sheetId="11" r:id="rId12"/>
    <sheet name="3.1" sheetId="12" r:id="rId13"/>
    <sheet name="4.1" sheetId="15"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1" i="5" l="1"/>
  <c r="K70" i="5"/>
  <c r="K69" i="5"/>
  <c r="K68" i="5"/>
  <c r="K67" i="5"/>
  <c r="K66" i="5"/>
  <c r="K65" i="5"/>
  <c r="K64" i="5"/>
  <c r="K63" i="5"/>
  <c r="K62" i="5"/>
  <c r="K61" i="5"/>
  <c r="K60" i="5"/>
  <c r="K59" i="5"/>
  <c r="K58" i="5"/>
  <c r="K57" i="5"/>
  <c r="K56" i="5"/>
  <c r="K55" i="5"/>
  <c r="K54" i="5"/>
  <c r="K53" i="5"/>
  <c r="K52" i="5"/>
  <c r="K51" i="5"/>
  <c r="K50" i="5"/>
  <c r="K49" i="5"/>
  <c r="K48" i="5"/>
  <c r="K47" i="5"/>
  <c r="K46"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K11" i="5"/>
  <c r="K10" i="5"/>
  <c r="K9" i="5"/>
  <c r="K8" i="5"/>
  <c r="K7" i="5"/>
  <c r="J14" i="5"/>
  <c r="J13" i="5"/>
  <c r="J12" i="5"/>
  <c r="J11" i="5"/>
  <c r="J10" i="5"/>
  <c r="J9" i="5"/>
  <c r="J8" i="5"/>
  <c r="J7" i="5"/>
  <c r="I14" i="5"/>
  <c r="I13" i="5"/>
  <c r="I12" i="5"/>
  <c r="I11" i="5"/>
  <c r="I10" i="5"/>
  <c r="I9" i="5"/>
  <c r="I8" i="5"/>
  <c r="I7" i="5"/>
  <c r="BR50" i="11"/>
  <c r="AS50" i="11"/>
  <c r="AL50" i="11"/>
  <c r="AE50" i="11"/>
  <c r="X50" i="11"/>
  <c r="Q50" i="11"/>
  <c r="J50" i="11"/>
  <c r="BR49" i="11"/>
  <c r="AS49" i="11"/>
  <c r="AL49" i="11"/>
  <c r="AE49" i="11"/>
  <c r="X49" i="11"/>
  <c r="Q49" i="11"/>
  <c r="J49" i="11"/>
  <c r="BR48" i="11"/>
  <c r="AS48" i="11"/>
  <c r="AL48" i="11"/>
  <c r="AE48" i="11"/>
  <c r="X48" i="11"/>
  <c r="Q48" i="11"/>
  <c r="J48" i="11"/>
  <c r="BR47" i="11"/>
  <c r="AS47" i="11"/>
  <c r="AL47" i="11"/>
  <c r="AE47" i="11"/>
  <c r="X47" i="11"/>
  <c r="Q47" i="11"/>
  <c r="J47" i="11"/>
  <c r="BR46" i="11"/>
  <c r="AS46" i="11"/>
  <c r="AL46" i="11"/>
  <c r="AE46" i="11"/>
  <c r="X46" i="11"/>
  <c r="Q46" i="11"/>
  <c r="J46" i="11"/>
  <c r="BR45" i="11"/>
  <c r="AS45" i="11"/>
  <c r="AL45" i="11"/>
  <c r="AE45" i="11"/>
  <c r="X45" i="11"/>
  <c r="Q45" i="11"/>
  <c r="J45" i="11"/>
  <c r="BR44" i="11"/>
  <c r="AS44" i="11"/>
  <c r="AL44" i="11"/>
  <c r="AE44" i="11"/>
  <c r="X44" i="11"/>
  <c r="Q44" i="11"/>
  <c r="J44" i="11"/>
  <c r="BR43" i="11"/>
  <c r="AS43" i="11"/>
  <c r="AL43" i="11"/>
  <c r="AE43" i="11"/>
  <c r="X43" i="11"/>
  <c r="Q43" i="11"/>
  <c r="J43" i="11"/>
  <c r="BR42" i="11"/>
  <c r="AS42" i="11"/>
  <c r="AL42" i="11"/>
  <c r="AE42" i="11"/>
  <c r="X42" i="11"/>
  <c r="Q42" i="11"/>
  <c r="J42" i="11"/>
  <c r="BR41" i="11"/>
  <c r="AS41" i="11"/>
  <c r="AL41" i="11"/>
  <c r="AE41" i="11"/>
  <c r="X41" i="11"/>
  <c r="Q41" i="11"/>
  <c r="J41" i="11"/>
  <c r="BR40" i="11"/>
  <c r="AS40" i="11"/>
  <c r="AL40" i="11"/>
  <c r="AE40" i="11"/>
  <c r="X40" i="11"/>
  <c r="Q40" i="11"/>
  <c r="J40" i="11"/>
  <c r="BR39" i="11"/>
  <c r="AS39" i="11"/>
  <c r="AL39" i="11"/>
  <c r="AE39" i="11"/>
  <c r="X39" i="11"/>
  <c r="Q39" i="11"/>
  <c r="J39" i="11"/>
  <c r="BR38" i="11"/>
  <c r="AS38" i="11"/>
  <c r="AL38" i="11"/>
  <c r="AE38" i="11"/>
  <c r="X38" i="11"/>
  <c r="Q38" i="11"/>
  <c r="J38" i="11"/>
  <c r="BR37" i="11"/>
  <c r="AS37" i="11"/>
  <c r="AL37" i="11"/>
  <c r="AE37" i="11"/>
  <c r="X37" i="11"/>
  <c r="Q37" i="11"/>
  <c r="J37" i="11"/>
  <c r="BR36" i="11"/>
  <c r="AS36" i="11"/>
  <c r="AL36" i="11"/>
  <c r="AE36" i="11"/>
  <c r="X36" i="11"/>
  <c r="Q36" i="11"/>
  <c r="J36" i="11"/>
  <c r="BR35" i="11"/>
  <c r="AS35" i="11"/>
  <c r="AL35" i="11"/>
  <c r="AE35" i="11"/>
  <c r="X35" i="11"/>
  <c r="Q35" i="11"/>
  <c r="J35" i="11"/>
  <c r="BR34" i="11"/>
  <c r="AS34" i="11"/>
  <c r="AL34" i="11"/>
  <c r="AE34" i="11"/>
  <c r="X34" i="11"/>
  <c r="Q34" i="11"/>
  <c r="J34" i="11"/>
  <c r="BR33" i="11"/>
  <c r="AS33" i="11"/>
  <c r="AL33" i="11"/>
  <c r="AE33" i="11"/>
  <c r="X33" i="11"/>
  <c r="Q33" i="11"/>
  <c r="J33" i="11"/>
  <c r="BR32" i="11"/>
  <c r="AS32" i="11"/>
  <c r="AL32" i="11"/>
  <c r="AE32" i="11"/>
  <c r="X32" i="11"/>
  <c r="Q32" i="11"/>
  <c r="J32" i="11"/>
  <c r="BR31" i="11"/>
  <c r="AS31" i="11"/>
  <c r="AL31" i="11"/>
  <c r="AE31" i="11"/>
  <c r="X31" i="11"/>
  <c r="Q31" i="11"/>
  <c r="J31" i="11"/>
  <c r="BR30" i="11"/>
  <c r="AS30" i="11"/>
  <c r="AL30" i="11"/>
  <c r="AE30" i="11"/>
  <c r="X30" i="11"/>
  <c r="Q30" i="11"/>
  <c r="J30" i="11"/>
  <c r="BR29" i="11"/>
  <c r="AS29" i="11"/>
  <c r="AL29" i="11"/>
  <c r="AE29" i="11"/>
  <c r="X29" i="11"/>
  <c r="Q29" i="11"/>
  <c r="J29" i="11"/>
  <c r="BR28" i="11"/>
  <c r="AS28" i="11"/>
  <c r="AL28" i="11"/>
  <c r="AE28" i="11"/>
  <c r="X28" i="11"/>
  <c r="Q28" i="11"/>
  <c r="J28" i="11"/>
  <c r="BR27" i="11"/>
  <c r="AS27" i="11"/>
  <c r="AL27" i="11"/>
  <c r="AE27" i="11"/>
  <c r="X27" i="11"/>
  <c r="Q27" i="11"/>
  <c r="J27" i="11"/>
  <c r="BR26" i="11"/>
  <c r="AS26" i="11"/>
  <c r="AL26" i="11"/>
  <c r="AE26" i="11"/>
  <c r="X26" i="11"/>
  <c r="Q26" i="11"/>
  <c r="J26" i="11"/>
  <c r="BR25" i="11"/>
  <c r="AS25" i="11"/>
  <c r="AL25" i="11"/>
  <c r="AE25" i="11"/>
  <c r="X25" i="11"/>
  <c r="Q25" i="11"/>
  <c r="J25" i="11"/>
  <c r="BR24" i="11"/>
  <c r="AS24" i="11"/>
  <c r="AL24" i="11"/>
  <c r="AE24" i="11"/>
  <c r="X24" i="11"/>
  <c r="Q24" i="11"/>
  <c r="J24" i="11"/>
  <c r="BR23" i="11"/>
  <c r="AS23" i="11"/>
  <c r="AL23" i="11"/>
  <c r="AE23" i="11"/>
  <c r="X23" i="11"/>
  <c r="Q23" i="11"/>
  <c r="J23" i="11"/>
  <c r="BR22" i="11"/>
  <c r="AS22" i="11"/>
  <c r="AL22" i="11"/>
  <c r="AE22" i="11"/>
  <c r="X22" i="11"/>
  <c r="Q22" i="11"/>
  <c r="J22" i="11"/>
  <c r="BR21" i="11"/>
  <c r="AS21" i="11"/>
  <c r="AL21" i="11"/>
  <c r="AE21" i="11"/>
  <c r="X21" i="11"/>
  <c r="Q21" i="11"/>
  <c r="J21" i="11"/>
  <c r="BR20" i="11"/>
  <c r="AS20" i="11"/>
  <c r="AL20" i="11"/>
  <c r="AE20" i="11"/>
  <c r="X20" i="11"/>
  <c r="Q20" i="11"/>
  <c r="J20" i="11"/>
  <c r="BR19" i="11"/>
  <c r="AS19" i="11"/>
  <c r="AL19" i="11"/>
  <c r="AE19" i="11"/>
  <c r="X19" i="11"/>
  <c r="Q19" i="11"/>
  <c r="J19" i="11"/>
  <c r="BR18" i="11"/>
  <c r="AS18" i="11"/>
  <c r="AL18" i="11"/>
  <c r="AE18" i="11"/>
  <c r="X18" i="11"/>
  <c r="Q18" i="11"/>
  <c r="J18" i="11"/>
  <c r="BR17" i="11"/>
  <c r="AS17" i="11"/>
  <c r="AL17" i="11"/>
  <c r="AE17" i="11"/>
  <c r="X17" i="11"/>
  <c r="Q17" i="11"/>
  <c r="J17" i="11"/>
  <c r="BR16" i="11"/>
  <c r="AS16" i="11"/>
  <c r="AL16" i="11"/>
  <c r="AE16" i="11"/>
  <c r="X16" i="11"/>
  <c r="Q16" i="11"/>
  <c r="J16" i="11"/>
  <c r="BR15" i="11"/>
  <c r="AS15" i="11"/>
  <c r="AL15" i="11"/>
  <c r="AE15" i="11"/>
  <c r="X15" i="11"/>
  <c r="Q15" i="11"/>
  <c r="J15" i="11"/>
  <c r="BR14" i="11"/>
  <c r="AS14" i="11"/>
  <c r="AL14" i="11"/>
  <c r="AE14" i="11"/>
  <c r="X14" i="11"/>
  <c r="Q14" i="11"/>
  <c r="J14" i="11"/>
  <c r="BR13" i="11"/>
  <c r="AS13" i="11"/>
  <c r="AL13" i="11"/>
  <c r="AE13" i="11"/>
  <c r="X13" i="11"/>
  <c r="Q13" i="11"/>
  <c r="J13" i="11"/>
  <c r="BR12" i="11"/>
  <c r="AS12" i="11"/>
  <c r="AL12" i="11"/>
  <c r="AE12" i="11"/>
  <c r="X12" i="11"/>
  <c r="Q12" i="11"/>
  <c r="J12" i="11"/>
  <c r="BR11" i="11"/>
  <c r="AS11" i="11"/>
  <c r="AL11" i="11"/>
  <c r="AE11" i="11"/>
  <c r="X11" i="11"/>
  <c r="Q11" i="11"/>
  <c r="J11" i="11"/>
  <c r="BR10" i="11"/>
  <c r="AS10" i="11"/>
  <c r="AL10" i="11"/>
  <c r="AE10" i="11"/>
  <c r="X10" i="11"/>
  <c r="Q10" i="11"/>
  <c r="J10" i="11"/>
  <c r="BR9" i="11"/>
  <c r="AS9" i="11"/>
  <c r="AL9" i="11"/>
  <c r="AE9" i="11"/>
  <c r="X9" i="11"/>
  <c r="Q9" i="11"/>
  <c r="J9" i="11"/>
  <c r="BY69" i="10" l="1"/>
  <c r="BY72" i="10" s="1"/>
  <c r="KU60" i="10"/>
  <c r="KU59" i="10" s="1"/>
  <c r="KU58" i="10" s="1"/>
  <c r="KU57" i="10" s="1"/>
  <c r="KU56" i="10" s="1"/>
  <c r="KU55" i="10" s="1"/>
  <c r="KU54" i="10" s="1"/>
  <c r="KR60" i="10"/>
  <c r="KR59" i="10" s="1"/>
  <c r="KO60" i="10"/>
  <c r="KO59" i="10" s="1"/>
  <c r="KL60" i="10"/>
  <c r="KL59" i="10" s="1"/>
  <c r="KL58" i="10" s="1"/>
  <c r="KL57" i="10" s="1"/>
  <c r="KL56" i="10" s="1"/>
  <c r="KL55" i="10" s="1"/>
  <c r="KL54" i="10" s="1"/>
  <c r="KI60" i="10"/>
  <c r="KF60" i="10"/>
  <c r="KF59" i="10" s="1"/>
  <c r="KF58" i="10" s="1"/>
  <c r="KF57" i="10" s="1"/>
  <c r="KF56" i="10" s="1"/>
  <c r="KF55" i="10" s="1"/>
  <c r="KF54" i="10" s="1"/>
  <c r="KC60" i="10"/>
  <c r="KC59" i="10" s="1"/>
  <c r="JZ60" i="10"/>
  <c r="JZ59" i="10" s="1"/>
  <c r="JZ58" i="10" s="1"/>
  <c r="JZ57" i="10" s="1"/>
  <c r="JZ56" i="10" s="1"/>
  <c r="JZ55" i="10" s="1"/>
  <c r="JZ54" i="10" s="1"/>
  <c r="JW60" i="10"/>
  <c r="JW59" i="10" s="1"/>
  <c r="JW58" i="10" s="1"/>
  <c r="JW57" i="10" s="1"/>
  <c r="JW56" i="10" s="1"/>
  <c r="JW55" i="10" s="1"/>
  <c r="JW54" i="10" s="1"/>
  <c r="JT60" i="10"/>
  <c r="JQ60" i="10"/>
  <c r="JQ59" i="10" s="1"/>
  <c r="JQ58" i="10" s="1"/>
  <c r="JQ57" i="10" s="1"/>
  <c r="JQ56" i="10" s="1"/>
  <c r="JQ55" i="10" s="1"/>
  <c r="JQ54" i="10" s="1"/>
  <c r="JN60" i="10"/>
  <c r="JN59" i="10" s="1"/>
  <c r="JK60" i="10"/>
  <c r="JH60" i="10"/>
  <c r="JH59" i="10" s="1"/>
  <c r="JE60" i="10"/>
  <c r="JE59" i="10" s="1"/>
  <c r="JB60" i="10"/>
  <c r="JB59" i="10" s="1"/>
  <c r="JB58" i="10" s="1"/>
  <c r="JB57" i="10" s="1"/>
  <c r="JB56" i="10" s="1"/>
  <c r="JB55" i="10" s="1"/>
  <c r="JB54" i="10" s="1"/>
  <c r="JB53" i="10" s="1"/>
  <c r="JB52" i="10" s="1"/>
  <c r="IY60" i="10"/>
  <c r="IY59" i="10" s="1"/>
  <c r="IY58" i="10" s="1"/>
  <c r="IV60" i="10"/>
  <c r="IV59" i="10" s="1"/>
  <c r="IV58" i="10" s="1"/>
  <c r="IS60" i="10"/>
  <c r="IS59" i="10" s="1"/>
  <c r="IS58" i="10" s="1"/>
  <c r="IP60" i="10"/>
  <c r="IP59" i="10" s="1"/>
  <c r="IP58" i="10" s="1"/>
  <c r="BK60" i="10"/>
  <c r="BH60" i="10"/>
  <c r="BH59" i="10" s="1"/>
  <c r="BH58" i="10" s="1"/>
  <c r="BH57" i="10" s="1"/>
  <c r="BH56" i="10" s="1"/>
  <c r="BE60" i="10"/>
  <c r="BB60" i="10"/>
  <c r="BB59" i="10" s="1"/>
  <c r="BB58" i="10" s="1"/>
  <c r="BB57" i="10" s="1"/>
  <c r="BB56" i="10" s="1"/>
  <c r="BB55" i="10" s="1"/>
  <c r="BB54" i="10" s="1"/>
  <c r="AY60" i="10"/>
  <c r="AV60" i="10"/>
  <c r="AV59" i="10" s="1"/>
  <c r="AV58" i="10" s="1"/>
  <c r="AS60" i="10"/>
  <c r="AS59" i="10" s="1"/>
  <c r="AS58" i="10" s="1"/>
  <c r="AS57" i="10" s="1"/>
  <c r="AS56" i="10" s="1"/>
  <c r="AS55" i="10" s="1"/>
  <c r="AS54" i="10" s="1"/>
  <c r="AP60" i="10"/>
  <c r="AM60" i="10"/>
  <c r="AJ60" i="10"/>
  <c r="AJ59" i="10" s="1"/>
  <c r="AJ58" i="10" s="1"/>
  <c r="AJ57" i="10" s="1"/>
  <c r="AJ56" i="10" s="1"/>
  <c r="AG60" i="10"/>
  <c r="AD60" i="10"/>
  <c r="AD59" i="10" s="1"/>
  <c r="AD58" i="10" s="1"/>
  <c r="AD57" i="10" s="1"/>
  <c r="AD56" i="10" s="1"/>
  <c r="AD55" i="10" s="1"/>
  <c r="AD54" i="10" s="1"/>
  <c r="AA60" i="10"/>
  <c r="AA59" i="10" s="1"/>
  <c r="AA58" i="10" s="1"/>
  <c r="AA57" i="10" s="1"/>
  <c r="AA56" i="10" s="1"/>
  <c r="AA55" i="10" s="1"/>
  <c r="AA54" i="10" s="1"/>
  <c r="X60" i="10"/>
  <c r="U60" i="10"/>
  <c r="U59" i="10" s="1"/>
  <c r="U58" i="10" s="1"/>
  <c r="U57" i="10" s="1"/>
  <c r="U56" i="10" s="1"/>
  <c r="U55" i="10" s="1"/>
  <c r="R60" i="10"/>
  <c r="O60" i="10"/>
  <c r="L60" i="10"/>
  <c r="I60" i="10"/>
  <c r="F60" i="10"/>
  <c r="KI59" i="10"/>
  <c r="JT59" i="10"/>
  <c r="JT58" i="10" s="1"/>
  <c r="JT57" i="10" s="1"/>
  <c r="JT56" i="10" s="1"/>
  <c r="JT55" i="10" s="1"/>
  <c r="JK59" i="10"/>
  <c r="JK58" i="10" s="1"/>
  <c r="JK57" i="10" s="1"/>
  <c r="JK56" i="10" s="1"/>
  <c r="JK55" i="10" s="1"/>
  <c r="DD59" i="10"/>
  <c r="DD58" i="10" s="1"/>
  <c r="DD57" i="10" s="1"/>
  <c r="DD56" i="10" s="1"/>
  <c r="DD55" i="10" s="1"/>
  <c r="DD54" i="10" s="1"/>
  <c r="DD53" i="10" s="1"/>
  <c r="DA59" i="10"/>
  <c r="CX59" i="10"/>
  <c r="CU59" i="10"/>
  <c r="CU58" i="10" s="1"/>
  <c r="CU57" i="10" s="1"/>
  <c r="CU56" i="10" s="1"/>
  <c r="CU55" i="10" s="1"/>
  <c r="CR59" i="10"/>
  <c r="CO59" i="10"/>
  <c r="CO58" i="10" s="1"/>
  <c r="CO57" i="10" s="1"/>
  <c r="CO56" i="10" s="1"/>
  <c r="CO55" i="10" s="1"/>
  <c r="CO54" i="10" s="1"/>
  <c r="CL59" i="10"/>
  <c r="CI59" i="10"/>
  <c r="CI58" i="10" s="1"/>
  <c r="CI57" i="10" s="1"/>
  <c r="CF59" i="10"/>
  <c r="CF58" i="10" s="1"/>
  <c r="CF57" i="10" s="1"/>
  <c r="CF56" i="10" s="1"/>
  <c r="CF55" i="10" s="1"/>
  <c r="CF54" i="10" s="1"/>
  <c r="CC59" i="10"/>
  <c r="BZ59" i="10"/>
  <c r="BZ58" i="10" s="1"/>
  <c r="BW59" i="10"/>
  <c r="BT59" i="10"/>
  <c r="BQ59" i="10"/>
  <c r="BQ58" i="10" s="1"/>
  <c r="BQ57" i="10" s="1"/>
  <c r="BQ56" i="10" s="1"/>
  <c r="BQ55" i="10" s="1"/>
  <c r="BQ54" i="10" s="1"/>
  <c r="BN59" i="10"/>
  <c r="BK59" i="10"/>
  <c r="BK58" i="10" s="1"/>
  <c r="BK57" i="10" s="1"/>
  <c r="BE59" i="10"/>
  <c r="BE58" i="10" s="1"/>
  <c r="BE57" i="10" s="1"/>
  <c r="BE56" i="10" s="1"/>
  <c r="BE55" i="10" s="1"/>
  <c r="BE54" i="10" s="1"/>
  <c r="AY59" i="10"/>
  <c r="AY58" i="10" s="1"/>
  <c r="AY57" i="10" s="1"/>
  <c r="AY56" i="10" s="1"/>
  <c r="AP59" i="10"/>
  <c r="AP58" i="10" s="1"/>
  <c r="AP57" i="10" s="1"/>
  <c r="AP56" i="10" s="1"/>
  <c r="AG59" i="10"/>
  <c r="R59" i="10"/>
  <c r="R58" i="10" s="1"/>
  <c r="R57" i="10" s="1"/>
  <c r="R56" i="10" s="1"/>
  <c r="R55" i="10" s="1"/>
  <c r="R54" i="10" s="1"/>
  <c r="I59" i="10"/>
  <c r="I58" i="10" s="1"/>
  <c r="I57" i="10" s="1"/>
  <c r="I56" i="10" s="1"/>
  <c r="I55" i="10" s="1"/>
  <c r="F59" i="10"/>
  <c r="F58" i="10" s="1"/>
  <c r="F57" i="10" s="1"/>
  <c r="F56" i="10" s="1"/>
  <c r="F55" i="10" s="1"/>
  <c r="KI58" i="10"/>
  <c r="KI57" i="10" s="1"/>
  <c r="KI56" i="10" s="1"/>
  <c r="KI55" i="10" s="1"/>
  <c r="KI54" i="10" s="1"/>
  <c r="CR58" i="10"/>
  <c r="CR57" i="10" s="1"/>
  <c r="CR56" i="10" s="1"/>
  <c r="BT58" i="10"/>
  <c r="BT57" i="10" s="1"/>
  <c r="BT56" i="10" s="1"/>
  <c r="BT55" i="10" s="1"/>
  <c r="AG58" i="10"/>
  <c r="AG57" i="10" s="1"/>
  <c r="AG56" i="10" s="1"/>
  <c r="AG55" i="10" s="1"/>
  <c r="AG54" i="10" s="1"/>
  <c r="IP57" i="10"/>
  <c r="IP56" i="10" s="1"/>
  <c r="IP55" i="10" s="1"/>
  <c r="IP54" i="10" s="1"/>
  <c r="IP53" i="10" s="1"/>
  <c r="IP52" i="10" s="1"/>
  <c r="IL57" i="10"/>
  <c r="IL56" i="10" s="1"/>
  <c r="IL55" i="10" s="1"/>
  <c r="IL54" i="10" s="1"/>
  <c r="IL53" i="10" s="1"/>
  <c r="IL52" i="10" s="1"/>
  <c r="IL51" i="10" s="1"/>
  <c r="II57" i="10"/>
  <c r="II56" i="10" s="1"/>
  <c r="II55" i="10" s="1"/>
  <c r="IF57" i="10"/>
  <c r="IC57" i="10"/>
  <c r="IC56" i="10" s="1"/>
  <c r="IC55" i="10" s="1"/>
  <c r="IC54" i="10" s="1"/>
  <c r="IC53" i="10" s="1"/>
  <c r="IC52" i="10" s="1"/>
  <c r="HZ57" i="10"/>
  <c r="HW57" i="10"/>
  <c r="HW56" i="10" s="1"/>
  <c r="HW55" i="10" s="1"/>
  <c r="HW54" i="10" s="1"/>
  <c r="HW53" i="10" s="1"/>
  <c r="HW52" i="10" s="1"/>
  <c r="HW51" i="10" s="1"/>
  <c r="HT57" i="10"/>
  <c r="HT56" i="10" s="1"/>
  <c r="HQ57" i="10"/>
  <c r="HQ56" i="10" s="1"/>
  <c r="HN57" i="10"/>
  <c r="HK57" i="10"/>
  <c r="HK56" i="10" s="1"/>
  <c r="HK55" i="10" s="1"/>
  <c r="HK54" i="10" s="1"/>
  <c r="HK53" i="10" s="1"/>
  <c r="HK52" i="10" s="1"/>
  <c r="HK51" i="10" s="1"/>
  <c r="HH57" i="10"/>
  <c r="HE57" i="10"/>
  <c r="HE56" i="10" s="1"/>
  <c r="HB57" i="10"/>
  <c r="HB56" i="10" s="1"/>
  <c r="GY57" i="10"/>
  <c r="GY56" i="10" s="1"/>
  <c r="GY55" i="10" s="1"/>
  <c r="GY54" i="10" s="1"/>
  <c r="GY53" i="10" s="1"/>
  <c r="GV57" i="10"/>
  <c r="GV56" i="10" s="1"/>
  <c r="GR57" i="10"/>
  <c r="GR56" i="10" s="1"/>
  <c r="GR55" i="10" s="1"/>
  <c r="GR54" i="10" s="1"/>
  <c r="GO57" i="10"/>
  <c r="GL57" i="10"/>
  <c r="GI57" i="10"/>
  <c r="GF57" i="10"/>
  <c r="GC57" i="10"/>
  <c r="FZ57" i="10"/>
  <c r="FZ56" i="10" s="1"/>
  <c r="FZ55" i="10" s="1"/>
  <c r="FW57" i="10"/>
  <c r="FW56" i="10" s="1"/>
  <c r="FW55" i="10" s="1"/>
  <c r="FW54" i="10" s="1"/>
  <c r="FT57" i="10"/>
  <c r="FT56" i="10" s="1"/>
  <c r="FT55" i="10" s="1"/>
  <c r="FQ57" i="10"/>
  <c r="FN57" i="10"/>
  <c r="FK57" i="10"/>
  <c r="FH57" i="10"/>
  <c r="FE57" i="10"/>
  <c r="FB57" i="10"/>
  <c r="FB56" i="10" s="1"/>
  <c r="FB55" i="10" s="1"/>
  <c r="EY57" i="10"/>
  <c r="EY56" i="10" s="1"/>
  <c r="EY55" i="10" s="1"/>
  <c r="EY54" i="10" s="1"/>
  <c r="EY53" i="10" s="1"/>
  <c r="EY52" i="10" s="1"/>
  <c r="EV57" i="10"/>
  <c r="ES57" i="10"/>
  <c r="ES56" i="10" s="1"/>
  <c r="ES55" i="10" s="1"/>
  <c r="ES54" i="10" s="1"/>
  <c r="EP57" i="10"/>
  <c r="EP56" i="10" s="1"/>
  <c r="EP55" i="10" s="1"/>
  <c r="EP54" i="10" s="1"/>
  <c r="EP53" i="10" s="1"/>
  <c r="EP52" i="10" s="1"/>
  <c r="EM57" i="10"/>
  <c r="EJ57" i="10"/>
  <c r="EJ56" i="10" s="1"/>
  <c r="EJ55" i="10" s="1"/>
  <c r="EJ54" i="10" s="1"/>
  <c r="EJ53" i="10" s="1"/>
  <c r="EJ52" i="10" s="1"/>
  <c r="EG57" i="10"/>
  <c r="ED57" i="10"/>
  <c r="ED56" i="10" s="1"/>
  <c r="ED55" i="10" s="1"/>
  <c r="ED54" i="10" s="1"/>
  <c r="EA57" i="10"/>
  <c r="EA56" i="10" s="1"/>
  <c r="EA55" i="10" s="1"/>
  <c r="EA54" i="10" s="1"/>
  <c r="EA53" i="10" s="1"/>
  <c r="EA52" i="10" s="1"/>
  <c r="DX57" i="10"/>
  <c r="DX56" i="10" s="1"/>
  <c r="DX55" i="10" s="1"/>
  <c r="DX54" i="10" s="1"/>
  <c r="DT57" i="10"/>
  <c r="DT56" i="10" s="1"/>
  <c r="DT55" i="10" s="1"/>
  <c r="DT54" i="10" s="1"/>
  <c r="DT53" i="10" s="1"/>
  <c r="DT52" i="10" s="1"/>
  <c r="DQ57" i="10"/>
  <c r="DQ56" i="10" s="1"/>
  <c r="DQ55" i="10" s="1"/>
  <c r="DQ54" i="10" s="1"/>
  <c r="DQ53" i="10" s="1"/>
  <c r="DN57" i="10"/>
  <c r="DK57" i="10"/>
  <c r="DK56" i="10" s="1"/>
  <c r="DK55" i="10" s="1"/>
  <c r="DK54" i="10" s="1"/>
  <c r="DK53" i="10" s="1"/>
  <c r="DH57" i="10"/>
  <c r="DH56" i="10" s="1"/>
  <c r="DH55" i="10" s="1"/>
  <c r="DH54" i="10" s="1"/>
  <c r="DH53" i="10" s="1"/>
  <c r="BZ57" i="10"/>
  <c r="BZ56" i="10" s="1"/>
  <c r="BZ55" i="10" s="1"/>
  <c r="BZ54" i="10" s="1"/>
  <c r="AV57" i="10"/>
  <c r="AV56" i="10" s="1"/>
  <c r="AV55" i="10" s="1"/>
  <c r="AV54" i="10" s="1"/>
  <c r="IF56" i="10"/>
  <c r="HZ56" i="10"/>
  <c r="HZ55" i="10" s="1"/>
  <c r="HZ54" i="10" s="1"/>
  <c r="HZ53" i="10" s="1"/>
  <c r="HZ52" i="10" s="1"/>
  <c r="HZ51" i="10" s="1"/>
  <c r="HN56" i="10"/>
  <c r="HN55" i="10" s="1"/>
  <c r="HN54" i="10" s="1"/>
  <c r="HN53" i="10" s="1"/>
  <c r="HN52" i="10" s="1"/>
  <c r="HH56" i="10"/>
  <c r="HH55" i="10" s="1"/>
  <c r="HH54" i="10" s="1"/>
  <c r="HH53" i="10" s="1"/>
  <c r="HH52" i="10" s="1"/>
  <c r="GO56" i="10"/>
  <c r="GO55" i="10" s="1"/>
  <c r="GO54" i="10" s="1"/>
  <c r="GL56" i="10"/>
  <c r="GL55" i="10" s="1"/>
  <c r="GI56" i="10"/>
  <c r="GF56" i="10"/>
  <c r="GF55" i="10" s="1"/>
  <c r="GC56" i="10"/>
  <c r="GC55" i="10" s="1"/>
  <c r="FQ56" i="10"/>
  <c r="FQ55" i="10" s="1"/>
  <c r="FN56" i="10"/>
  <c r="FN55" i="10" s="1"/>
  <c r="FN54" i="10" s="1"/>
  <c r="FK56" i="10"/>
  <c r="FH56" i="10"/>
  <c r="FH55" i="10" s="1"/>
  <c r="FH54" i="10" s="1"/>
  <c r="FE56" i="10"/>
  <c r="FE55" i="10" s="1"/>
  <c r="EM56" i="10"/>
  <c r="EM55" i="10" s="1"/>
  <c r="EM54" i="10" s="1"/>
  <c r="EM53" i="10" s="1"/>
  <c r="EM52" i="10" s="1"/>
  <c r="DN56" i="10"/>
  <c r="DN55" i="10" s="1"/>
  <c r="DN54" i="10" s="1"/>
  <c r="DN53" i="10" s="1"/>
  <c r="CI56" i="10"/>
  <c r="CI55" i="10" s="1"/>
  <c r="BK56" i="10"/>
  <c r="BK55" i="10" s="1"/>
  <c r="BK54" i="10" s="1"/>
  <c r="IF55" i="10"/>
  <c r="IF54" i="10" s="1"/>
  <c r="IF53" i="10" s="1"/>
  <c r="IF52" i="10" s="1"/>
  <c r="IF51" i="10" s="1"/>
  <c r="HB55" i="10"/>
  <c r="HB54" i="10" s="1"/>
  <c r="HB53" i="10" s="1"/>
  <c r="HB52" i="10" s="1"/>
  <c r="GI55" i="10"/>
  <c r="FK55" i="10"/>
  <c r="CR55" i="10"/>
  <c r="GC54" i="10"/>
  <c r="FE54" i="10"/>
  <c r="CI54" i="10"/>
  <c r="GE45" i="10"/>
  <c r="GE46" i="10" s="1"/>
  <c r="GE47" i="10" s="1"/>
  <c r="GE48" i="10" s="1"/>
  <c r="LF44" i="10"/>
  <c r="LF45" i="10" s="1"/>
  <c r="LF46" i="10" s="1"/>
  <c r="LF47" i="10" s="1"/>
  <c r="LF48" i="10" s="1"/>
  <c r="LF49" i="10" s="1"/>
  <c r="LF50" i="10" s="1"/>
  <c r="LF51" i="10" s="1"/>
  <c r="LF52" i="10" s="1"/>
  <c r="LF53" i="10" s="1"/>
  <c r="LF54" i="10" s="1"/>
  <c r="LF55" i="10" s="1"/>
  <c r="LF56" i="10" s="1"/>
  <c r="LF57" i="10" s="1"/>
  <c r="LF58" i="10" s="1"/>
  <c r="LF59" i="10" s="1"/>
  <c r="LF60" i="10" s="1"/>
  <c r="JV44" i="10"/>
  <c r="JV45" i="10" s="1"/>
  <c r="JV46" i="10" s="1"/>
  <c r="HV44" i="10"/>
  <c r="HV45" i="10" s="1"/>
  <c r="HV46" i="10" s="1"/>
  <c r="HV47" i="10" s="1"/>
  <c r="HV48" i="10" s="1"/>
  <c r="HV49" i="10" s="1"/>
  <c r="HV50" i="10" s="1"/>
  <c r="HV51" i="10" s="1"/>
  <c r="HV52" i="10" s="1"/>
  <c r="HV53" i="10" s="1"/>
  <c r="HV54" i="10" s="1"/>
  <c r="HV55" i="10" s="1"/>
  <c r="HV56" i="10" s="1"/>
  <c r="HV57" i="10" s="1"/>
  <c r="HP44" i="10"/>
  <c r="HP45" i="10" s="1"/>
  <c r="GU44" i="10"/>
  <c r="GU45" i="10" s="1"/>
  <c r="GU46" i="10" s="1"/>
  <c r="GU47" i="10" s="1"/>
  <c r="GU48" i="10" s="1"/>
  <c r="GU49" i="10" s="1"/>
  <c r="GU50" i="10" s="1"/>
  <c r="GU51" i="10" s="1"/>
  <c r="GU52" i="10" s="1"/>
  <c r="GU53" i="10" s="1"/>
  <c r="GU54" i="10" s="1"/>
  <c r="GU55" i="10" s="1"/>
  <c r="GU56" i="10" s="1"/>
  <c r="GU57" i="10" s="1"/>
  <c r="GE44" i="10"/>
  <c r="FP44" i="10"/>
  <c r="FP45" i="10" s="1"/>
  <c r="FP46" i="10" s="1"/>
  <c r="FP47" i="10" s="1"/>
  <c r="FP48" i="10" s="1"/>
  <c r="FA44" i="10"/>
  <c r="FA45" i="10" s="1"/>
  <c r="FA46" i="10" s="1"/>
  <c r="FA47" i="10" s="1"/>
  <c r="FA48" i="10" s="1"/>
  <c r="EU44" i="10"/>
  <c r="EU45" i="10" s="1"/>
  <c r="EU46" i="10" s="1"/>
  <c r="EU47" i="10" s="1"/>
  <c r="EU48" i="10" s="1"/>
  <c r="LC43" i="10"/>
  <c r="LC44" i="10" s="1"/>
  <c r="LC45" i="10" s="1"/>
  <c r="LC46" i="10" s="1"/>
  <c r="LC47" i="10" s="1"/>
  <c r="LC48" i="10" s="1"/>
  <c r="LC49" i="10" s="1"/>
  <c r="LC50" i="10" s="1"/>
  <c r="LC51" i="10" s="1"/>
  <c r="LC52" i="10" s="1"/>
  <c r="LC53" i="10" s="1"/>
  <c r="LC54" i="10" s="1"/>
  <c r="LC55" i="10" s="1"/>
  <c r="LC56" i="10" s="1"/>
  <c r="LC57" i="10" s="1"/>
  <c r="LC58" i="10" s="1"/>
  <c r="LC59" i="10" s="1"/>
  <c r="LC60" i="10" s="1"/>
  <c r="KZ43" i="10"/>
  <c r="KZ44" i="10" s="1"/>
  <c r="KZ45" i="10" s="1"/>
  <c r="KZ46" i="10" s="1"/>
  <c r="KZ47" i="10" s="1"/>
  <c r="KZ48" i="10" s="1"/>
  <c r="KZ49" i="10" s="1"/>
  <c r="KZ50" i="10" s="1"/>
  <c r="KZ51" i="10" s="1"/>
  <c r="KZ52" i="10" s="1"/>
  <c r="KZ53" i="10" s="1"/>
  <c r="KZ54" i="10" s="1"/>
  <c r="KZ55" i="10" s="1"/>
  <c r="KZ56" i="10" s="1"/>
  <c r="KZ57" i="10" s="1"/>
  <c r="KZ58" i="10" s="1"/>
  <c r="KZ59" i="10" s="1"/>
  <c r="KZ60" i="10" s="1"/>
  <c r="KW43" i="10"/>
  <c r="KW44" i="10" s="1"/>
  <c r="KW45" i="10" s="1"/>
  <c r="KW46" i="10" s="1"/>
  <c r="KW47" i="10" s="1"/>
  <c r="KW48" i="10" s="1"/>
  <c r="KW49" i="10" s="1"/>
  <c r="KW50" i="10" s="1"/>
  <c r="KW51" i="10" s="1"/>
  <c r="KW52" i="10" s="1"/>
  <c r="KW53" i="10" s="1"/>
  <c r="KW54" i="10" s="1"/>
  <c r="KW55" i="10" s="1"/>
  <c r="KW56" i="10" s="1"/>
  <c r="KW57" i="10" s="1"/>
  <c r="KW58" i="10" s="1"/>
  <c r="KW59" i="10" s="1"/>
  <c r="KW60" i="10" s="1"/>
  <c r="KT43" i="10"/>
  <c r="KT44" i="10" s="1"/>
  <c r="KT45" i="10" s="1"/>
  <c r="KT46" i="10" s="1"/>
  <c r="KT47" i="10" s="1"/>
  <c r="KT48" i="10" s="1"/>
  <c r="KT49" i="10" s="1"/>
  <c r="KT50" i="10" s="1"/>
  <c r="KT51" i="10" s="1"/>
  <c r="KT52" i="10" s="1"/>
  <c r="KT53" i="10" s="1"/>
  <c r="KT54" i="10" s="1"/>
  <c r="KT55" i="10" s="1"/>
  <c r="KT56" i="10" s="1"/>
  <c r="KT57" i="10" s="1"/>
  <c r="KT58" i="10" s="1"/>
  <c r="KT59" i="10" s="1"/>
  <c r="KT60" i="10" s="1"/>
  <c r="KQ43" i="10"/>
  <c r="KQ44" i="10" s="1"/>
  <c r="KQ45" i="10" s="1"/>
  <c r="KQ46" i="10" s="1"/>
  <c r="KQ47" i="10" s="1"/>
  <c r="KN43" i="10"/>
  <c r="KN44" i="10" s="1"/>
  <c r="KN45" i="10" s="1"/>
  <c r="KN46" i="10" s="1"/>
  <c r="KN47" i="10" s="1"/>
  <c r="KK43" i="10"/>
  <c r="KK44" i="10" s="1"/>
  <c r="KK45" i="10" s="1"/>
  <c r="KK46" i="10" s="1"/>
  <c r="KK47" i="10" s="1"/>
  <c r="KH43" i="10"/>
  <c r="KH44" i="10" s="1"/>
  <c r="KH45" i="10" s="1"/>
  <c r="KH46" i="10" s="1"/>
  <c r="KH47" i="10" s="1"/>
  <c r="KE43" i="10"/>
  <c r="KE44" i="10" s="1"/>
  <c r="KE45" i="10" s="1"/>
  <c r="KE46" i="10" s="1"/>
  <c r="KE47" i="10" s="1"/>
  <c r="KE48" i="10" s="1"/>
  <c r="KE49" i="10" s="1"/>
  <c r="KE50" i="10" s="1"/>
  <c r="KE51" i="10" s="1"/>
  <c r="KE52" i="10" s="1"/>
  <c r="KE53" i="10" s="1"/>
  <c r="KE54" i="10" s="1"/>
  <c r="KE55" i="10" s="1"/>
  <c r="KE56" i="10" s="1"/>
  <c r="KE57" i="10" s="1"/>
  <c r="KE58" i="10" s="1"/>
  <c r="KE59" i="10" s="1"/>
  <c r="KE60" i="10" s="1"/>
  <c r="KB43" i="10"/>
  <c r="KB44" i="10" s="1"/>
  <c r="KB45" i="10" s="1"/>
  <c r="KB46" i="10" s="1"/>
  <c r="JY43" i="10"/>
  <c r="JY44" i="10" s="1"/>
  <c r="JY45" i="10" s="1"/>
  <c r="JY46" i="10" s="1"/>
  <c r="JV43" i="10"/>
  <c r="JS43" i="10"/>
  <c r="JS44" i="10" s="1"/>
  <c r="JS45" i="10" s="1"/>
  <c r="JS46" i="10" s="1"/>
  <c r="JP43" i="10"/>
  <c r="JP44" i="10" s="1"/>
  <c r="JP45" i="10" s="1"/>
  <c r="JP46" i="10" s="1"/>
  <c r="JP47" i="10" s="1"/>
  <c r="JP48" i="10" s="1"/>
  <c r="JP49" i="10" s="1"/>
  <c r="JP50" i="10" s="1"/>
  <c r="JP51" i="10" s="1"/>
  <c r="JP52" i="10" s="1"/>
  <c r="JP53" i="10" s="1"/>
  <c r="JP54" i="10" s="1"/>
  <c r="JP55" i="10" s="1"/>
  <c r="JP56" i="10" s="1"/>
  <c r="JP57" i="10" s="1"/>
  <c r="JP58" i="10" s="1"/>
  <c r="JP59" i="10" s="1"/>
  <c r="JP60" i="10" s="1"/>
  <c r="JM43" i="10"/>
  <c r="JM44" i="10" s="1"/>
  <c r="JM45" i="10" s="1"/>
  <c r="JM46" i="10" s="1"/>
  <c r="JJ43" i="10"/>
  <c r="JJ44" i="10" s="1"/>
  <c r="JJ45" i="10" s="1"/>
  <c r="JJ46" i="10" s="1"/>
  <c r="JG43" i="10"/>
  <c r="JG44" i="10" s="1"/>
  <c r="JG45" i="10" s="1"/>
  <c r="JG46" i="10" s="1"/>
  <c r="JD43" i="10"/>
  <c r="JD44" i="10" s="1"/>
  <c r="JD45" i="10" s="1"/>
  <c r="JD46" i="10" s="1"/>
  <c r="JA43" i="10"/>
  <c r="JA44" i="10" s="1"/>
  <c r="JA45" i="10" s="1"/>
  <c r="JA46" i="10" s="1"/>
  <c r="JA47" i="10" s="1"/>
  <c r="JA48" i="10" s="1"/>
  <c r="JA49" i="10" s="1"/>
  <c r="JA50" i="10" s="1"/>
  <c r="JA51" i="10" s="1"/>
  <c r="JA52" i="10" s="1"/>
  <c r="JA53" i="10" s="1"/>
  <c r="JA54" i="10" s="1"/>
  <c r="JA55" i="10" s="1"/>
  <c r="JA56" i="10" s="1"/>
  <c r="JA57" i="10" s="1"/>
  <c r="JA58" i="10" s="1"/>
  <c r="JA59" i="10" s="1"/>
  <c r="JA60" i="10" s="1"/>
  <c r="IX43" i="10"/>
  <c r="IX44" i="10" s="1"/>
  <c r="IU43" i="10"/>
  <c r="IU44" i="10" s="1"/>
  <c r="IR43" i="10"/>
  <c r="IR44" i="10" s="1"/>
  <c r="IR45" i="10" s="1"/>
  <c r="IR46" i="10" s="1"/>
  <c r="IR47" i="10" s="1"/>
  <c r="IR48" i="10" s="1"/>
  <c r="IR49" i="10" s="1"/>
  <c r="IR50" i="10" s="1"/>
  <c r="IR51" i="10" s="1"/>
  <c r="IR52" i="10" s="1"/>
  <c r="IR53" i="10" s="1"/>
  <c r="IR54" i="10" s="1"/>
  <c r="IR55" i="10" s="1"/>
  <c r="IR56" i="10" s="1"/>
  <c r="IR57" i="10" s="1"/>
  <c r="IR58" i="10" s="1"/>
  <c r="IR59" i="10" s="1"/>
  <c r="IR60" i="10" s="1"/>
  <c r="IO43" i="10"/>
  <c r="IO44" i="10" s="1"/>
  <c r="IK43" i="10"/>
  <c r="IK44" i="10" s="1"/>
  <c r="IK45" i="10" s="1"/>
  <c r="IK46" i="10" s="1"/>
  <c r="IK47" i="10" s="1"/>
  <c r="IK48" i="10" s="1"/>
  <c r="IK49" i="10" s="1"/>
  <c r="IK50" i="10" s="1"/>
  <c r="IK51" i="10" s="1"/>
  <c r="IK52" i="10" s="1"/>
  <c r="IK53" i="10" s="1"/>
  <c r="IK54" i="10" s="1"/>
  <c r="IK55" i="10" s="1"/>
  <c r="IK56" i="10" s="1"/>
  <c r="IK57" i="10" s="1"/>
  <c r="IH43" i="10"/>
  <c r="IH44" i="10" s="1"/>
  <c r="IH45" i="10" s="1"/>
  <c r="IE43" i="10"/>
  <c r="IE44" i="10" s="1"/>
  <c r="IE45" i="10" s="1"/>
  <c r="IE46" i="10" s="1"/>
  <c r="IE47" i="10" s="1"/>
  <c r="IE48" i="10" s="1"/>
  <c r="IE49" i="10" s="1"/>
  <c r="IE50" i="10" s="1"/>
  <c r="IE51" i="10" s="1"/>
  <c r="IE52" i="10" s="1"/>
  <c r="IE53" i="10" s="1"/>
  <c r="IE54" i="10" s="1"/>
  <c r="IE55" i="10" s="1"/>
  <c r="IE56" i="10" s="1"/>
  <c r="IE57" i="10" s="1"/>
  <c r="IB43" i="10"/>
  <c r="IB44" i="10" s="1"/>
  <c r="IB45" i="10" s="1"/>
  <c r="HY43" i="10"/>
  <c r="HY44" i="10" s="1"/>
  <c r="HY45" i="10" s="1"/>
  <c r="HV43" i="10"/>
  <c r="HS43" i="10"/>
  <c r="HS44" i="10" s="1"/>
  <c r="HS45" i="10" s="1"/>
  <c r="HP43" i="10"/>
  <c r="HM43" i="10"/>
  <c r="HM44" i="10" s="1"/>
  <c r="HM45" i="10" s="1"/>
  <c r="HJ43" i="10"/>
  <c r="HJ44" i="10" s="1"/>
  <c r="HJ45" i="10" s="1"/>
  <c r="HG43" i="10"/>
  <c r="HG44" i="10" s="1"/>
  <c r="HG45" i="10" s="1"/>
  <c r="HG46" i="10" s="1"/>
  <c r="HG47" i="10" s="1"/>
  <c r="HG48" i="10" s="1"/>
  <c r="HG49" i="10" s="1"/>
  <c r="HG50" i="10" s="1"/>
  <c r="HG51" i="10" s="1"/>
  <c r="HG52" i="10" s="1"/>
  <c r="HG53" i="10" s="1"/>
  <c r="HG54" i="10" s="1"/>
  <c r="HG55" i="10" s="1"/>
  <c r="HG56" i="10" s="1"/>
  <c r="HG57" i="10" s="1"/>
  <c r="HD43" i="10"/>
  <c r="HD44" i="10" s="1"/>
  <c r="HD45" i="10" s="1"/>
  <c r="HA43" i="10"/>
  <c r="HA44" i="10" s="1"/>
  <c r="HA45" i="10" s="1"/>
  <c r="GX43" i="10"/>
  <c r="GX44" i="10" s="1"/>
  <c r="GX45" i="10" s="1"/>
  <c r="GU43" i="10"/>
  <c r="GQ43" i="10"/>
  <c r="GQ44" i="10" s="1"/>
  <c r="GQ45" i="10" s="1"/>
  <c r="GQ46" i="10" s="1"/>
  <c r="GQ47" i="10" s="1"/>
  <c r="GQ48" i="10" s="1"/>
  <c r="GQ49" i="10" s="1"/>
  <c r="GQ50" i="10" s="1"/>
  <c r="GQ51" i="10" s="1"/>
  <c r="GQ52" i="10" s="1"/>
  <c r="GQ53" i="10" s="1"/>
  <c r="GQ54" i="10" s="1"/>
  <c r="GQ55" i="10" s="1"/>
  <c r="GQ56" i="10" s="1"/>
  <c r="GQ57" i="10" s="1"/>
  <c r="GN43" i="10"/>
  <c r="GN44" i="10" s="1"/>
  <c r="GN45" i="10" s="1"/>
  <c r="GN46" i="10" s="1"/>
  <c r="GN47" i="10" s="1"/>
  <c r="GN48" i="10" s="1"/>
  <c r="GK43" i="10"/>
  <c r="GK44" i="10" s="1"/>
  <c r="GK45" i="10" s="1"/>
  <c r="GK46" i="10" s="1"/>
  <c r="GK47" i="10" s="1"/>
  <c r="GK48" i="10" s="1"/>
  <c r="GH43" i="10"/>
  <c r="GH44" i="10" s="1"/>
  <c r="GH45" i="10" s="1"/>
  <c r="GH46" i="10" s="1"/>
  <c r="GH47" i="10" s="1"/>
  <c r="GH48" i="10" s="1"/>
  <c r="GE43" i="10"/>
  <c r="GB43" i="10"/>
  <c r="GB44" i="10" s="1"/>
  <c r="GB45" i="10" s="1"/>
  <c r="GB46" i="10" s="1"/>
  <c r="GB47" i="10" s="1"/>
  <c r="GB48" i="10" s="1"/>
  <c r="GB49" i="10" s="1"/>
  <c r="GB50" i="10" s="1"/>
  <c r="GB51" i="10" s="1"/>
  <c r="GB52" i="10" s="1"/>
  <c r="GB53" i="10" s="1"/>
  <c r="GB54" i="10" s="1"/>
  <c r="GB55" i="10" s="1"/>
  <c r="GB56" i="10" s="1"/>
  <c r="GB57" i="10" s="1"/>
  <c r="FY43" i="10"/>
  <c r="FY44" i="10" s="1"/>
  <c r="FY45" i="10" s="1"/>
  <c r="FY46" i="10" s="1"/>
  <c r="FY47" i="10" s="1"/>
  <c r="FY48" i="10" s="1"/>
  <c r="FV43" i="10"/>
  <c r="FV44" i="10" s="1"/>
  <c r="FV45" i="10" s="1"/>
  <c r="FV46" i="10" s="1"/>
  <c r="FV47" i="10" s="1"/>
  <c r="FV48" i="10" s="1"/>
  <c r="FS43" i="10"/>
  <c r="FS44" i="10" s="1"/>
  <c r="FS45" i="10" s="1"/>
  <c r="FS46" i="10" s="1"/>
  <c r="FS47" i="10" s="1"/>
  <c r="FS48" i="10" s="1"/>
  <c r="FP43" i="10"/>
  <c r="FM43" i="10"/>
  <c r="FM44" i="10" s="1"/>
  <c r="FM45" i="10" s="1"/>
  <c r="FM46" i="10" s="1"/>
  <c r="FM47" i="10" s="1"/>
  <c r="FM48" i="10" s="1"/>
  <c r="FM49" i="10" s="1"/>
  <c r="FM50" i="10" s="1"/>
  <c r="FM51" i="10" s="1"/>
  <c r="FM52" i="10" s="1"/>
  <c r="FM53" i="10" s="1"/>
  <c r="FM54" i="10" s="1"/>
  <c r="FM55" i="10" s="1"/>
  <c r="FM56" i="10" s="1"/>
  <c r="FM57" i="10" s="1"/>
  <c r="FJ43" i="10"/>
  <c r="FJ44" i="10" s="1"/>
  <c r="FJ45" i="10" s="1"/>
  <c r="FJ46" i="10" s="1"/>
  <c r="FJ47" i="10" s="1"/>
  <c r="FJ48" i="10" s="1"/>
  <c r="FG43" i="10"/>
  <c r="FG44" i="10" s="1"/>
  <c r="FG45" i="10" s="1"/>
  <c r="FG46" i="10" s="1"/>
  <c r="FG47" i="10" s="1"/>
  <c r="FG48" i="10" s="1"/>
  <c r="FD43" i="10"/>
  <c r="FD44" i="10" s="1"/>
  <c r="FD45" i="10" s="1"/>
  <c r="FD46" i="10" s="1"/>
  <c r="FD47" i="10" s="1"/>
  <c r="FD48" i="10" s="1"/>
  <c r="FA43" i="10"/>
  <c r="EX43" i="10"/>
  <c r="EX44" i="10" s="1"/>
  <c r="EX45" i="10" s="1"/>
  <c r="EX46" i="10" s="1"/>
  <c r="EX47" i="10" s="1"/>
  <c r="EX48" i="10" s="1"/>
  <c r="EX49" i="10" s="1"/>
  <c r="EX50" i="10" s="1"/>
  <c r="EX51" i="10" s="1"/>
  <c r="EX52" i="10" s="1"/>
  <c r="EX53" i="10" s="1"/>
  <c r="EX54" i="10" s="1"/>
  <c r="EX55" i="10" s="1"/>
  <c r="EX56" i="10" s="1"/>
  <c r="EX57" i="10" s="1"/>
  <c r="EU43" i="10"/>
  <c r="ER43" i="10"/>
  <c r="ER44" i="10" s="1"/>
  <c r="ER45" i="10" s="1"/>
  <c r="ER46" i="10" s="1"/>
  <c r="ER47" i="10" s="1"/>
  <c r="ER48" i="10" s="1"/>
  <c r="EO43" i="10"/>
  <c r="EO44" i="10" s="1"/>
  <c r="EO45" i="10" s="1"/>
  <c r="EO46" i="10" s="1"/>
  <c r="EO47" i="10" s="1"/>
  <c r="EO48" i="10" s="1"/>
  <c r="EL43" i="10"/>
  <c r="EL44" i="10" s="1"/>
  <c r="EL45" i="10" s="1"/>
  <c r="EL46" i="10" s="1"/>
  <c r="EL47" i="10" s="1"/>
  <c r="EL48" i="10" s="1"/>
  <c r="EI43" i="10"/>
  <c r="EI44" i="10" s="1"/>
  <c r="EI45" i="10" s="1"/>
  <c r="EI46" i="10" s="1"/>
  <c r="EI47" i="10" s="1"/>
  <c r="EI48" i="10" s="1"/>
  <c r="EI49" i="10" s="1"/>
  <c r="EI50" i="10" s="1"/>
  <c r="EI51" i="10" s="1"/>
  <c r="EI52" i="10" s="1"/>
  <c r="EI53" i="10" s="1"/>
  <c r="EI54" i="10" s="1"/>
  <c r="EI55" i="10" s="1"/>
  <c r="EI56" i="10" s="1"/>
  <c r="EI57" i="10" s="1"/>
  <c r="EF43" i="10"/>
  <c r="EF44" i="10" s="1"/>
  <c r="EF45" i="10" s="1"/>
  <c r="EF46" i="10" s="1"/>
  <c r="EF47" i="10" s="1"/>
  <c r="EC43" i="10"/>
  <c r="EC44" i="10" s="1"/>
  <c r="EC45" i="10" s="1"/>
  <c r="EC46" i="10" s="1"/>
  <c r="EC47" i="10" s="1"/>
  <c r="DZ43" i="10"/>
  <c r="DZ44" i="10" s="1"/>
  <c r="DZ45" i="10" s="1"/>
  <c r="DZ46" i="10" s="1"/>
  <c r="DZ47" i="10" s="1"/>
  <c r="DW43" i="10"/>
  <c r="DW44" i="10" s="1"/>
  <c r="DW45" i="10" s="1"/>
  <c r="DW46" i="10" s="1"/>
  <c r="DW47" i="10" s="1"/>
  <c r="DS43" i="10"/>
  <c r="DS44" i="10" s="1"/>
  <c r="DS45" i="10" s="1"/>
  <c r="DS46" i="10" s="1"/>
  <c r="DS47" i="10" s="1"/>
  <c r="DS48" i="10" s="1"/>
  <c r="DS49" i="10" s="1"/>
  <c r="DS50" i="10" s="1"/>
  <c r="DS51" i="10" s="1"/>
  <c r="DS52" i="10" s="1"/>
  <c r="DS53" i="10" s="1"/>
  <c r="DS54" i="10" s="1"/>
  <c r="DS55" i="10" s="1"/>
  <c r="DS56" i="10" s="1"/>
  <c r="DS57" i="10" s="1"/>
  <c r="DP43" i="10"/>
  <c r="DP44" i="10" s="1"/>
  <c r="DP45" i="10" s="1"/>
  <c r="DP46" i="10" s="1"/>
  <c r="DM43" i="10"/>
  <c r="DM44" i="10" s="1"/>
  <c r="DM45" i="10" s="1"/>
  <c r="DM46" i="10" s="1"/>
  <c r="DJ43" i="10"/>
  <c r="DJ44" i="10" s="1"/>
  <c r="DJ45" i="10" s="1"/>
  <c r="DJ46" i="10" s="1"/>
  <c r="DG43" i="10"/>
  <c r="DG44" i="10" s="1"/>
  <c r="DG45" i="10" s="1"/>
  <c r="DG46" i="10" s="1"/>
  <c r="DC43" i="10"/>
  <c r="DC44" i="10" s="1"/>
  <c r="DC45" i="10" s="1"/>
  <c r="DC46" i="10" s="1"/>
  <c r="DC47" i="10" s="1"/>
  <c r="DC48" i="10" s="1"/>
  <c r="DC49" i="10" s="1"/>
  <c r="DC50" i="10" s="1"/>
  <c r="DC51" i="10" s="1"/>
  <c r="DC52" i="10" s="1"/>
  <c r="DC53" i="10" s="1"/>
  <c r="DC54" i="10" s="1"/>
  <c r="DC55" i="10" s="1"/>
  <c r="DC56" i="10" s="1"/>
  <c r="DC57" i="10" s="1"/>
  <c r="DC58" i="10" s="1"/>
  <c r="DC59" i="10" s="1"/>
  <c r="CZ43" i="10"/>
  <c r="CZ44" i="10" s="1"/>
  <c r="CZ45" i="10" s="1"/>
  <c r="CZ46" i="10" s="1"/>
  <c r="CZ47" i="10" s="1"/>
  <c r="CZ48" i="10" s="1"/>
  <c r="CW43" i="10"/>
  <c r="CW44" i="10" s="1"/>
  <c r="CW45" i="10" s="1"/>
  <c r="CW46" i="10" s="1"/>
  <c r="CW47" i="10" s="1"/>
  <c r="CW48" i="10" s="1"/>
  <c r="CT43" i="10"/>
  <c r="CT44" i="10" s="1"/>
  <c r="CT45" i="10" s="1"/>
  <c r="CT46" i="10" s="1"/>
  <c r="CT47" i="10" s="1"/>
  <c r="CT48" i="10" s="1"/>
  <c r="CQ43" i="10"/>
  <c r="CQ44" i="10" s="1"/>
  <c r="CQ45" i="10" s="1"/>
  <c r="CQ46" i="10" s="1"/>
  <c r="CQ47" i="10" s="1"/>
  <c r="CQ48" i="10" s="1"/>
  <c r="CN43" i="10"/>
  <c r="CN44" i="10" s="1"/>
  <c r="CN45" i="10" s="1"/>
  <c r="CN46" i="10" s="1"/>
  <c r="CN47" i="10" s="1"/>
  <c r="CN48" i="10" s="1"/>
  <c r="CN49" i="10" s="1"/>
  <c r="CN50" i="10" s="1"/>
  <c r="CN51" i="10" s="1"/>
  <c r="CN52" i="10" s="1"/>
  <c r="CN53" i="10" s="1"/>
  <c r="CN54" i="10" s="1"/>
  <c r="CN55" i="10" s="1"/>
  <c r="CN56" i="10" s="1"/>
  <c r="CN57" i="10" s="1"/>
  <c r="CN58" i="10" s="1"/>
  <c r="CN59" i="10" s="1"/>
  <c r="CK43" i="10"/>
  <c r="CK44" i="10" s="1"/>
  <c r="CK45" i="10" s="1"/>
  <c r="CK46" i="10" s="1"/>
  <c r="CK47" i="10" s="1"/>
  <c r="CK48" i="10" s="1"/>
  <c r="CH43" i="10"/>
  <c r="CH44" i="10" s="1"/>
  <c r="CH45" i="10" s="1"/>
  <c r="CH46" i="10" s="1"/>
  <c r="CH47" i="10" s="1"/>
  <c r="CH48" i="10" s="1"/>
  <c r="CE43" i="10"/>
  <c r="CE44" i="10" s="1"/>
  <c r="CE45" i="10" s="1"/>
  <c r="CE46" i="10" s="1"/>
  <c r="CE47" i="10" s="1"/>
  <c r="CE48" i="10" s="1"/>
  <c r="CB43" i="10"/>
  <c r="CB44" i="10" s="1"/>
  <c r="CB45" i="10" s="1"/>
  <c r="CB46" i="10" s="1"/>
  <c r="CB47" i="10" s="1"/>
  <c r="CB48" i="10" s="1"/>
  <c r="BY43" i="10"/>
  <c r="BY44" i="10" s="1"/>
  <c r="BY45" i="10" s="1"/>
  <c r="BY46" i="10" s="1"/>
  <c r="BY47" i="10" s="1"/>
  <c r="BY48" i="10" s="1"/>
  <c r="BY49" i="10" s="1"/>
  <c r="BY50" i="10" s="1"/>
  <c r="BY51" i="10" s="1"/>
  <c r="BY52" i="10" s="1"/>
  <c r="BY53" i="10" s="1"/>
  <c r="BY54" i="10" s="1"/>
  <c r="BY55" i="10" s="1"/>
  <c r="BY56" i="10" s="1"/>
  <c r="BY57" i="10" s="1"/>
  <c r="BY58" i="10" s="1"/>
  <c r="BY59" i="10" s="1"/>
  <c r="BV43" i="10"/>
  <c r="BV44" i="10" s="1"/>
  <c r="BV45" i="10" s="1"/>
  <c r="BV46" i="10" s="1"/>
  <c r="BV47" i="10" s="1"/>
  <c r="BV48" i="10" s="1"/>
  <c r="BS43" i="10"/>
  <c r="BS44" i="10" s="1"/>
  <c r="BS45" i="10" s="1"/>
  <c r="BS46" i="10" s="1"/>
  <c r="BS47" i="10" s="1"/>
  <c r="BS48" i="10" s="1"/>
  <c r="BP43" i="10"/>
  <c r="BP44" i="10" s="1"/>
  <c r="BP45" i="10" s="1"/>
  <c r="BP46" i="10" s="1"/>
  <c r="BP47" i="10" s="1"/>
  <c r="BP48" i="10" s="1"/>
  <c r="BM43" i="10"/>
  <c r="BM44" i="10" s="1"/>
  <c r="BM45" i="10" s="1"/>
  <c r="BM46" i="10" s="1"/>
  <c r="BM47" i="10" s="1"/>
  <c r="BM48" i="10" s="1"/>
  <c r="BJ43" i="10"/>
  <c r="BJ44" i="10" s="1"/>
  <c r="BJ45" i="10" s="1"/>
  <c r="BJ46" i="10" s="1"/>
  <c r="BJ47" i="10" s="1"/>
  <c r="BJ48" i="10" s="1"/>
  <c r="BJ49" i="10" s="1"/>
  <c r="BJ50" i="10" s="1"/>
  <c r="BJ51" i="10" s="1"/>
  <c r="BJ52" i="10" s="1"/>
  <c r="BJ53" i="10" s="1"/>
  <c r="BJ54" i="10" s="1"/>
  <c r="BJ55" i="10" s="1"/>
  <c r="BJ56" i="10" s="1"/>
  <c r="BJ57" i="10" s="1"/>
  <c r="BJ58" i="10" s="1"/>
  <c r="BJ59" i="10" s="1"/>
  <c r="BJ60" i="10" s="1"/>
  <c r="BG43" i="10"/>
  <c r="BG44" i="10" s="1"/>
  <c r="BG45" i="10" s="1"/>
  <c r="BG46" i="10" s="1"/>
  <c r="BG47" i="10" s="1"/>
  <c r="BG48" i="10" s="1"/>
  <c r="BG49" i="10" s="1"/>
  <c r="BD43" i="10"/>
  <c r="BD44" i="10" s="1"/>
  <c r="BD45" i="10" s="1"/>
  <c r="BD46" i="10" s="1"/>
  <c r="BD47" i="10" s="1"/>
  <c r="BD48" i="10" s="1"/>
  <c r="BD49" i="10" s="1"/>
  <c r="BA43" i="10"/>
  <c r="BA44" i="10" s="1"/>
  <c r="BA45" i="10" s="1"/>
  <c r="BA46" i="10" s="1"/>
  <c r="BA47" i="10" s="1"/>
  <c r="BA48" i="10" s="1"/>
  <c r="BA49" i="10" s="1"/>
  <c r="AX43" i="10"/>
  <c r="AX44" i="10" s="1"/>
  <c r="AX45" i="10" s="1"/>
  <c r="AX46" i="10" s="1"/>
  <c r="AX47" i="10" s="1"/>
  <c r="AX48" i="10" s="1"/>
  <c r="AX49" i="10" s="1"/>
  <c r="AU43" i="10"/>
  <c r="AU44" i="10" s="1"/>
  <c r="AU45" i="10" s="1"/>
  <c r="AU46" i="10" s="1"/>
  <c r="AU47" i="10" s="1"/>
  <c r="AU48" i="10" s="1"/>
  <c r="AU49" i="10" s="1"/>
  <c r="AU50" i="10" s="1"/>
  <c r="AU51" i="10" s="1"/>
  <c r="AU52" i="10" s="1"/>
  <c r="AU53" i="10" s="1"/>
  <c r="AU54" i="10" s="1"/>
  <c r="AU55" i="10" s="1"/>
  <c r="AU56" i="10" s="1"/>
  <c r="AU57" i="10" s="1"/>
  <c r="AU58" i="10" s="1"/>
  <c r="AU59" i="10" s="1"/>
  <c r="AU60" i="10" s="1"/>
  <c r="AR43" i="10"/>
  <c r="AR44" i="10" s="1"/>
  <c r="AR45" i="10" s="1"/>
  <c r="AR46" i="10" s="1"/>
  <c r="AR47" i="10" s="1"/>
  <c r="AR48" i="10" s="1"/>
  <c r="AR49" i="10" s="1"/>
  <c r="AO43" i="10"/>
  <c r="AO44" i="10" s="1"/>
  <c r="AO45" i="10" s="1"/>
  <c r="AO46" i="10" s="1"/>
  <c r="AO47" i="10" s="1"/>
  <c r="AO48" i="10" s="1"/>
  <c r="AO49" i="10" s="1"/>
  <c r="AL43" i="10"/>
  <c r="AL44" i="10" s="1"/>
  <c r="AL45" i="10" s="1"/>
  <c r="AL46" i="10" s="1"/>
  <c r="AL47" i="10" s="1"/>
  <c r="AL48" i="10" s="1"/>
  <c r="AL49" i="10" s="1"/>
  <c r="AI43" i="10"/>
  <c r="AI44" i="10" s="1"/>
  <c r="AI45" i="10" s="1"/>
  <c r="AI46" i="10" s="1"/>
  <c r="AI47" i="10" s="1"/>
  <c r="AI48" i="10" s="1"/>
  <c r="AI49" i="10" s="1"/>
  <c r="AF43" i="10"/>
  <c r="AF44" i="10" s="1"/>
  <c r="AF45" i="10" s="1"/>
  <c r="AF46" i="10" s="1"/>
  <c r="AF47" i="10" s="1"/>
  <c r="AF48" i="10" s="1"/>
  <c r="AF49" i="10" s="1"/>
  <c r="AF50" i="10" s="1"/>
  <c r="AF51" i="10" s="1"/>
  <c r="AF52" i="10" s="1"/>
  <c r="AF53" i="10" s="1"/>
  <c r="AF54" i="10" s="1"/>
  <c r="AF55" i="10" s="1"/>
  <c r="AF56" i="10" s="1"/>
  <c r="AF57" i="10" s="1"/>
  <c r="AF58" i="10" s="1"/>
  <c r="AF59" i="10" s="1"/>
  <c r="AF60" i="10" s="1"/>
  <c r="AC43" i="10"/>
  <c r="AC44" i="10" s="1"/>
  <c r="AC45" i="10" s="1"/>
  <c r="AC46" i="10" s="1"/>
  <c r="AC47" i="10" s="1"/>
  <c r="AC48" i="10" s="1"/>
  <c r="AC49" i="10" s="1"/>
  <c r="Z43" i="10"/>
  <c r="Z44" i="10" s="1"/>
  <c r="Z45" i="10" s="1"/>
  <c r="Z46" i="10" s="1"/>
  <c r="Z47" i="10" s="1"/>
  <c r="Z48" i="10" s="1"/>
  <c r="Z49" i="10" s="1"/>
  <c r="W43" i="10"/>
  <c r="W44" i="10" s="1"/>
  <c r="W45" i="10" s="1"/>
  <c r="W46" i="10" s="1"/>
  <c r="W47" i="10" s="1"/>
  <c r="W48" i="10" s="1"/>
  <c r="W49" i="10" s="1"/>
  <c r="T43" i="10"/>
  <c r="T44" i="10" s="1"/>
  <c r="T45" i="10" s="1"/>
  <c r="T46" i="10" s="1"/>
  <c r="T47" i="10" s="1"/>
  <c r="T48" i="10" s="1"/>
  <c r="T49" i="10" s="1"/>
  <c r="Q43" i="10"/>
  <c r="Q44" i="10" s="1"/>
  <c r="Q45" i="10" s="1"/>
  <c r="Q46" i="10" s="1"/>
  <c r="Q47" i="10" s="1"/>
  <c r="Q48" i="10" s="1"/>
  <c r="Q49" i="10" s="1"/>
  <c r="Q50" i="10" s="1"/>
  <c r="Q51" i="10" s="1"/>
  <c r="Q52" i="10" s="1"/>
  <c r="Q53" i="10" s="1"/>
  <c r="Q54" i="10" s="1"/>
  <c r="Q55" i="10" s="1"/>
  <c r="Q56" i="10" s="1"/>
  <c r="Q57" i="10" s="1"/>
  <c r="Q58" i="10" s="1"/>
  <c r="Q59" i="10" s="1"/>
  <c r="Q60" i="10" s="1"/>
  <c r="N43" i="10"/>
  <c r="N44" i="10" s="1"/>
  <c r="N45" i="10" s="1"/>
  <c r="N46" i="10" s="1"/>
  <c r="N47" i="10" s="1"/>
  <c r="N48" i="10" s="1"/>
  <c r="N49" i="10" s="1"/>
  <c r="K43" i="10"/>
  <c r="K44" i="10" s="1"/>
  <c r="K45" i="10" s="1"/>
  <c r="K46" i="10" s="1"/>
  <c r="K47" i="10" s="1"/>
  <c r="K48" i="10" s="1"/>
  <c r="K49" i="10" s="1"/>
  <c r="H43" i="10"/>
  <c r="H44" i="10" s="1"/>
  <c r="H45" i="10" s="1"/>
  <c r="H46" i="10" s="1"/>
  <c r="H47" i="10" s="1"/>
  <c r="H48" i="10" s="1"/>
  <c r="H49" i="10" s="1"/>
  <c r="E43" i="10"/>
  <c r="E44" i="10" s="1"/>
  <c r="E45" i="10" s="1"/>
  <c r="E46" i="10" s="1"/>
  <c r="E47" i="10" s="1"/>
  <c r="E48" i="10" s="1"/>
  <c r="E49" i="10" s="1"/>
  <c r="CH49" i="10" l="1"/>
  <c r="CH50" i="10" s="1"/>
  <c r="CH51" i="10" s="1"/>
  <c r="CH52" i="10" s="1"/>
  <c r="CH53" i="10" s="1"/>
  <c r="CH54" i="10" s="1"/>
  <c r="CH55" i="10" s="1"/>
  <c r="CH56" i="10" s="1"/>
  <c r="CH57" i="10" s="1"/>
  <c r="CH58" i="10" s="1"/>
  <c r="CH59" i="10" s="1"/>
  <c r="AU69" i="10"/>
  <c r="AU72" i="10" s="1"/>
  <c r="AU73" i="10"/>
  <c r="AU76" i="10" s="1"/>
  <c r="AU77" i="10"/>
  <c r="AU79" i="10" s="1"/>
  <c r="AN77" i="10" s="1"/>
  <c r="AN78" i="10" s="1"/>
  <c r="AU64" i="10"/>
  <c r="AU67" i="10" s="1"/>
  <c r="AK64" i="10" s="1"/>
  <c r="AK65" i="10" s="1"/>
  <c r="KE73" i="10"/>
  <c r="KE76" i="10" s="1"/>
  <c r="KE77" i="10"/>
  <c r="KE80" i="10" s="1"/>
  <c r="JX77" i="10" s="1"/>
  <c r="JX78" i="10" s="1"/>
  <c r="KE64" i="10"/>
  <c r="KE67" i="10" s="1"/>
  <c r="KA64" i="10" s="1"/>
  <c r="KA65" i="10" s="1"/>
  <c r="AL50" i="10"/>
  <c r="AL51" i="10" s="1"/>
  <c r="AL52" i="10" s="1"/>
  <c r="AL53" i="10" s="1"/>
  <c r="EL49" i="10"/>
  <c r="EL50" i="10" s="1"/>
  <c r="EL51" i="10" s="1"/>
  <c r="EL52" i="10" s="1"/>
  <c r="EL53" i="10" s="1"/>
  <c r="EL54" i="10" s="1"/>
  <c r="EL55" i="10" s="1"/>
  <c r="EL56" i="10" s="1"/>
  <c r="EL57" i="10" s="1"/>
  <c r="HY46" i="10"/>
  <c r="HY47" i="10" s="1"/>
  <c r="HY48" i="10" s="1"/>
  <c r="HY49" i="10" s="1"/>
  <c r="HY50" i="10" s="1"/>
  <c r="HY51" i="10" s="1"/>
  <c r="HY52" i="10" s="1"/>
  <c r="HY53" i="10" s="1"/>
  <c r="HY54" i="10" s="1"/>
  <c r="HY55" i="10" s="1"/>
  <c r="HY56" i="10" s="1"/>
  <c r="HY57" i="10" s="1"/>
  <c r="I54" i="10"/>
  <c r="Z50" i="10"/>
  <c r="Z51" i="10" s="1"/>
  <c r="Z52" i="10" s="1"/>
  <c r="Z53" i="10" s="1"/>
  <c r="AX50" i="10"/>
  <c r="AX51" i="10" s="1"/>
  <c r="AX52" i="10" s="1"/>
  <c r="AX53" i="10" s="1"/>
  <c r="BV49" i="10"/>
  <c r="BV50" i="10" s="1"/>
  <c r="BV51" i="10" s="1"/>
  <c r="BV52" i="10" s="1"/>
  <c r="BV53" i="10" s="1"/>
  <c r="CT49" i="10"/>
  <c r="CT50" i="10" s="1"/>
  <c r="CT51" i="10" s="1"/>
  <c r="CT52" i="10" s="1"/>
  <c r="CT53" i="10" s="1"/>
  <c r="CT54" i="10" s="1"/>
  <c r="CT55" i="10" s="1"/>
  <c r="CT56" i="10" s="1"/>
  <c r="CT57" i="10" s="1"/>
  <c r="CT58" i="10" s="1"/>
  <c r="CT59" i="10" s="1"/>
  <c r="DS73" i="10"/>
  <c r="DS76" i="10" s="1"/>
  <c r="DS64" i="10"/>
  <c r="DS67" i="10" s="1"/>
  <c r="DS77" i="10"/>
  <c r="DS79" i="10" s="1"/>
  <c r="DL77" i="10" s="1"/>
  <c r="DL78" i="10" s="1"/>
  <c r="ER49" i="10"/>
  <c r="ER50" i="10" s="1"/>
  <c r="ER51" i="10" s="1"/>
  <c r="ER52" i="10" s="1"/>
  <c r="ER53" i="10" s="1"/>
  <c r="ER54" i="10" s="1"/>
  <c r="ER55" i="10" s="1"/>
  <c r="ER56" i="10" s="1"/>
  <c r="ER57" i="10" s="1"/>
  <c r="HM46" i="10"/>
  <c r="HM47" i="10" s="1"/>
  <c r="HM48" i="10" s="1"/>
  <c r="HM49" i="10" s="1"/>
  <c r="HM50" i="10" s="1"/>
  <c r="HM51" i="10" s="1"/>
  <c r="HM52" i="10" s="1"/>
  <c r="HM53" i="10" s="1"/>
  <c r="HM54" i="10" s="1"/>
  <c r="HM55" i="10" s="1"/>
  <c r="HM56" i="10" s="1"/>
  <c r="HM57" i="10" s="1"/>
  <c r="IK77" i="10"/>
  <c r="IK80" i="10" s="1"/>
  <c r="IG77" i="10" s="1"/>
  <c r="IG78" i="10" s="1"/>
  <c r="IK64" i="10"/>
  <c r="IK67" i="10" s="1"/>
  <c r="HX64" i="10" s="1"/>
  <c r="HX65" i="10" s="1"/>
  <c r="IK73" i="10"/>
  <c r="IK76" i="10" s="1"/>
  <c r="IA73" i="10" s="1"/>
  <c r="IA74" i="10" s="1"/>
  <c r="JJ47" i="10"/>
  <c r="JJ48" i="10" s="1"/>
  <c r="JJ49" i="10" s="1"/>
  <c r="JJ50" i="10" s="1"/>
  <c r="JJ51" i="10" s="1"/>
  <c r="JJ52" i="10" s="1"/>
  <c r="JJ53" i="10" s="1"/>
  <c r="JJ54" i="10" s="1"/>
  <c r="JJ55" i="10" s="1"/>
  <c r="JJ56" i="10" s="1"/>
  <c r="JJ57" i="10" s="1"/>
  <c r="JJ58" i="10" s="1"/>
  <c r="JJ59" i="10" s="1"/>
  <c r="JJ60" i="10" s="1"/>
  <c r="KH48" i="10"/>
  <c r="KH49" i="10" s="1"/>
  <c r="KH50" i="10" s="1"/>
  <c r="KH51" i="10" s="1"/>
  <c r="KH52" i="10" s="1"/>
  <c r="KH53" i="10" s="1"/>
  <c r="KH54" i="10" s="1"/>
  <c r="KH55" i="10" s="1"/>
  <c r="KH56" i="10" s="1"/>
  <c r="KH57" i="10" s="1"/>
  <c r="KH58" i="10" s="1"/>
  <c r="KH59" i="10" s="1"/>
  <c r="KH60" i="10" s="1"/>
  <c r="E50" i="10"/>
  <c r="E51" i="10" s="1"/>
  <c r="E52" i="10" s="1"/>
  <c r="E53" i="10" s="1"/>
  <c r="CN73" i="10"/>
  <c r="CN76" i="10" s="1"/>
  <c r="CG73" i="10" s="1"/>
  <c r="CG74" i="10" s="1"/>
  <c r="CN77" i="10"/>
  <c r="CN79" i="10" s="1"/>
  <c r="CN64" i="10"/>
  <c r="CN67" i="10" s="1"/>
  <c r="CG64" i="10" s="1"/>
  <c r="CG65" i="10" s="1"/>
  <c r="EU49" i="10"/>
  <c r="EU50" i="10" s="1"/>
  <c r="EU51" i="10" s="1"/>
  <c r="EU52" i="10" s="1"/>
  <c r="EU53" i="10" s="1"/>
  <c r="EU54" i="10" s="1"/>
  <c r="EU55" i="10" s="1"/>
  <c r="EU56" i="10" s="1"/>
  <c r="EU57" i="10" s="1"/>
  <c r="KB47" i="10"/>
  <c r="KB48" i="10" s="1"/>
  <c r="KB49" i="10" s="1"/>
  <c r="KB50" i="10" s="1"/>
  <c r="KB51" i="10" s="1"/>
  <c r="KB52" i="10" s="1"/>
  <c r="KB53" i="10" s="1"/>
  <c r="KB54" i="10" s="1"/>
  <c r="KB55" i="10" s="1"/>
  <c r="KB56" i="10" s="1"/>
  <c r="KB57" i="10" s="1"/>
  <c r="KB58" i="10" s="1"/>
  <c r="KB59" i="10" s="1"/>
  <c r="KB60" i="10" s="1"/>
  <c r="AI50" i="10"/>
  <c r="AI51" i="10" s="1"/>
  <c r="AI52" i="10" s="1"/>
  <c r="AI53" i="10" s="1"/>
  <c r="Q77" i="10"/>
  <c r="Q80" i="10" s="1"/>
  <c r="M77" i="10" s="1"/>
  <c r="M78" i="10" s="1"/>
  <c r="Q73" i="10"/>
  <c r="Q76" i="10" s="1"/>
  <c r="G73" i="10" s="1"/>
  <c r="G74" i="10" s="1"/>
  <c r="Q69" i="10"/>
  <c r="Q72" i="10" s="1"/>
  <c r="Q64" i="10"/>
  <c r="Q67" i="10" s="1"/>
  <c r="M64" i="10" s="1"/>
  <c r="M65" i="10" s="1"/>
  <c r="AY55" i="10"/>
  <c r="AY54" i="10" s="1"/>
  <c r="W50" i="10"/>
  <c r="W51" i="10" s="1"/>
  <c r="W52" i="10" s="1"/>
  <c r="W53" i="10" s="1"/>
  <c r="CQ49" i="10"/>
  <c r="CQ50" i="10" s="1"/>
  <c r="CQ51" i="10" s="1"/>
  <c r="CQ52" i="10" s="1"/>
  <c r="CQ53" i="10" s="1"/>
  <c r="CQ54" i="10" s="1"/>
  <c r="CQ55" i="10" s="1"/>
  <c r="CQ56" i="10" s="1"/>
  <c r="CQ57" i="10" s="1"/>
  <c r="CQ58" i="10" s="1"/>
  <c r="CQ59" i="10" s="1"/>
  <c r="DO64" i="10"/>
  <c r="DO65" i="10" s="1"/>
  <c r="DP47" i="10"/>
  <c r="DP48" i="10" s="1"/>
  <c r="DP49" i="10" s="1"/>
  <c r="DP50" i="10" s="1"/>
  <c r="DP51" i="10" s="1"/>
  <c r="DP52" i="10" s="1"/>
  <c r="DP53" i="10" s="1"/>
  <c r="DP54" i="10" s="1"/>
  <c r="DP55" i="10" s="1"/>
  <c r="DP56" i="10" s="1"/>
  <c r="DP57" i="10" s="1"/>
  <c r="T50" i="10"/>
  <c r="T51" i="10" s="1"/>
  <c r="T52" i="10" s="1"/>
  <c r="T53" i="10" s="1"/>
  <c r="FS49" i="10"/>
  <c r="FS50" i="10" s="1"/>
  <c r="FS51" i="10" s="1"/>
  <c r="FS52" i="10" s="1"/>
  <c r="FS53" i="10" s="1"/>
  <c r="FS54" i="10" s="1"/>
  <c r="FS55" i="10" s="1"/>
  <c r="FS56" i="10" s="1"/>
  <c r="FS57" i="10" s="1"/>
  <c r="IO45" i="10"/>
  <c r="IO46" i="10" s="1"/>
  <c r="IO47" i="10" s="1"/>
  <c r="IO48" i="10" s="1"/>
  <c r="IO49" i="10" s="1"/>
  <c r="IO50" i="10" s="1"/>
  <c r="IO51" i="10" s="1"/>
  <c r="IO52" i="10" s="1"/>
  <c r="IO53" i="10" s="1"/>
  <c r="IO54" i="10" s="1"/>
  <c r="IO55" i="10" s="1"/>
  <c r="IO56" i="10" s="1"/>
  <c r="IO57" i="10" s="1"/>
  <c r="IO58" i="10" s="1"/>
  <c r="IO59" i="10" s="1"/>
  <c r="IO60" i="10" s="1"/>
  <c r="K50" i="10"/>
  <c r="K51" i="10" s="1"/>
  <c r="K52" i="10" s="1"/>
  <c r="K53" i="10" s="1"/>
  <c r="GW64" i="10"/>
  <c r="GW65" i="10" s="1"/>
  <c r="GX46" i="10"/>
  <c r="GX47" i="10" s="1"/>
  <c r="GX48" i="10" s="1"/>
  <c r="GX49" i="10" s="1"/>
  <c r="GX50" i="10" s="1"/>
  <c r="GX51" i="10" s="1"/>
  <c r="GX52" i="10" s="1"/>
  <c r="GX53" i="10" s="1"/>
  <c r="GX54" i="10" s="1"/>
  <c r="GX55" i="10" s="1"/>
  <c r="GX56" i="10" s="1"/>
  <c r="GX57" i="10" s="1"/>
  <c r="HG77" i="10"/>
  <c r="HG80" i="10" s="1"/>
  <c r="HC77" i="10" s="1"/>
  <c r="HC78" i="10" s="1"/>
  <c r="HG73" i="10"/>
  <c r="HG76" i="10" s="1"/>
  <c r="GZ73" i="10" s="1"/>
  <c r="GZ74" i="10" s="1"/>
  <c r="HG64" i="10"/>
  <c r="HG67" i="10" s="1"/>
  <c r="H50" i="10"/>
  <c r="H51" i="10" s="1"/>
  <c r="H52" i="10" s="1"/>
  <c r="H53" i="10" s="1"/>
  <c r="CA64" i="10"/>
  <c r="CA65" i="10" s="1"/>
  <c r="CB49" i="10"/>
  <c r="CB50" i="10" s="1"/>
  <c r="CB51" i="10" s="1"/>
  <c r="CB52" i="10" s="1"/>
  <c r="CB53" i="10" s="1"/>
  <c r="CB54" i="10" s="1"/>
  <c r="CB55" i="10" s="1"/>
  <c r="CB56" i="10" s="1"/>
  <c r="CB57" i="10" s="1"/>
  <c r="CB58" i="10" s="1"/>
  <c r="CB59" i="10" s="1"/>
  <c r="CZ49" i="10"/>
  <c r="CZ50" i="10" s="1"/>
  <c r="CZ51" i="10" s="1"/>
  <c r="CZ52" i="10" s="1"/>
  <c r="CZ53" i="10" s="1"/>
  <c r="CZ54" i="10" s="1"/>
  <c r="CZ55" i="10" s="1"/>
  <c r="CZ56" i="10" s="1"/>
  <c r="CZ57" i="10" s="1"/>
  <c r="CZ58" i="10" s="1"/>
  <c r="CZ59" i="10" s="1"/>
  <c r="DZ48" i="10"/>
  <c r="DZ49" i="10" s="1"/>
  <c r="DZ50" i="10" s="1"/>
  <c r="DZ51" i="10" s="1"/>
  <c r="DZ52" i="10" s="1"/>
  <c r="DZ53" i="10" s="1"/>
  <c r="DZ54" i="10" s="1"/>
  <c r="DZ55" i="10" s="1"/>
  <c r="DZ56" i="10" s="1"/>
  <c r="DZ57" i="10" s="1"/>
  <c r="EX77" i="10"/>
  <c r="EX79" i="10" s="1"/>
  <c r="EX73" i="10"/>
  <c r="EX76" i="10" s="1"/>
  <c r="EX64" i="10"/>
  <c r="EX67" i="10" s="1"/>
  <c r="EN64" i="10" s="1"/>
  <c r="EN65" i="10" s="1"/>
  <c r="FV49" i="10"/>
  <c r="FV50" i="10" s="1"/>
  <c r="FV51" i="10" s="1"/>
  <c r="FV52" i="10" s="1"/>
  <c r="FV53" i="10" s="1"/>
  <c r="FV54" i="10" s="1"/>
  <c r="FV55" i="10" s="1"/>
  <c r="FV56" i="10" s="1"/>
  <c r="FV57" i="10" s="1"/>
  <c r="JP77" i="10"/>
  <c r="JP80" i="10" s="1"/>
  <c r="JI77" i="10" s="1"/>
  <c r="JI78" i="10" s="1"/>
  <c r="JP73" i="10"/>
  <c r="JP76" i="10" s="1"/>
  <c r="JI73" i="10" s="1"/>
  <c r="JI74" i="10" s="1"/>
  <c r="JP64" i="10"/>
  <c r="JP67" i="10" s="1"/>
  <c r="JI64" i="10" s="1"/>
  <c r="JI65" i="10" s="1"/>
  <c r="KN48" i="10"/>
  <c r="KN49" i="10" s="1"/>
  <c r="KN50" i="10" s="1"/>
  <c r="KN51" i="10" s="1"/>
  <c r="KN52" i="10" s="1"/>
  <c r="KN53" i="10" s="1"/>
  <c r="KN54" i="10" s="1"/>
  <c r="KN55" i="10" s="1"/>
  <c r="KN56" i="10" s="1"/>
  <c r="KN57" i="10" s="1"/>
  <c r="KN58" i="10" s="1"/>
  <c r="KN59" i="10" s="1"/>
  <c r="KN60" i="10" s="1"/>
  <c r="BG50" i="10"/>
  <c r="BG51" i="10" s="1"/>
  <c r="BG52" i="10" s="1"/>
  <c r="BG53" i="10" s="1"/>
  <c r="DC77" i="10"/>
  <c r="DC79" i="10" s="1"/>
  <c r="CY77" i="10" s="1"/>
  <c r="CY78" i="10" s="1"/>
  <c r="DC73" i="10"/>
  <c r="DC76" i="10" s="1"/>
  <c r="DC64" i="10"/>
  <c r="DC67" i="10" s="1"/>
  <c r="CP64" i="10" s="1"/>
  <c r="CP65" i="10" s="1"/>
  <c r="FJ49" i="10"/>
  <c r="FJ50" i="10" s="1"/>
  <c r="FJ51" i="10" s="1"/>
  <c r="FJ52" i="10" s="1"/>
  <c r="FJ53" i="10" s="1"/>
  <c r="FJ54" i="10" s="1"/>
  <c r="FJ55" i="10" s="1"/>
  <c r="FJ56" i="10" s="1"/>
  <c r="FJ57" i="10" s="1"/>
  <c r="KT77" i="10"/>
  <c r="KT80" i="10" s="1"/>
  <c r="KM77" i="10" s="1"/>
  <c r="KM78" i="10" s="1"/>
  <c r="KT73" i="10"/>
  <c r="KT76" i="10" s="1"/>
  <c r="KT64" i="10"/>
  <c r="KT67" i="10" s="1"/>
  <c r="KJ64" i="10" s="1"/>
  <c r="KJ65" i="10" s="1"/>
  <c r="HV77" i="10"/>
  <c r="HV80" i="10" s="1"/>
  <c r="HO77" i="10" s="1"/>
  <c r="HO78" i="10" s="1"/>
  <c r="HV73" i="10"/>
  <c r="HV76" i="10" s="1"/>
  <c r="HV64" i="10"/>
  <c r="HV67" i="10" s="1"/>
  <c r="HO64" i="10" s="1"/>
  <c r="HO65" i="10" s="1"/>
  <c r="DO73" i="10"/>
  <c r="DO74" i="10" s="1"/>
  <c r="DQ52" i="10"/>
  <c r="GQ77" i="10"/>
  <c r="GQ79" i="10" s="1"/>
  <c r="GD77" i="10" s="1"/>
  <c r="GD78" i="10" s="1"/>
  <c r="GQ73" i="10"/>
  <c r="GQ76" i="10" s="1"/>
  <c r="GQ64" i="10"/>
  <c r="GQ67" i="10" s="1"/>
  <c r="GM64" i="10" s="1"/>
  <c r="GM65" i="10" s="1"/>
  <c r="BY77" i="10"/>
  <c r="BY79" i="10" s="1"/>
  <c r="BL77" i="10" s="1"/>
  <c r="BL78" i="10" s="1"/>
  <c r="BY73" i="10"/>
  <c r="BY76" i="10" s="1"/>
  <c r="BY64" i="10"/>
  <c r="BY67" i="10" s="1"/>
  <c r="BL64" i="10" s="1"/>
  <c r="BL65" i="10" s="1"/>
  <c r="IQ62" i="10"/>
  <c r="EC48" i="10"/>
  <c r="EC49" i="10" s="1"/>
  <c r="EC50" i="10" s="1"/>
  <c r="EC51" i="10" s="1"/>
  <c r="EC52" i="10" s="1"/>
  <c r="EC53" i="10" s="1"/>
  <c r="EC54" i="10" s="1"/>
  <c r="EC55" i="10" s="1"/>
  <c r="EC56" i="10" s="1"/>
  <c r="EC57" i="10" s="1"/>
  <c r="FY49" i="10"/>
  <c r="FY50" i="10" s="1"/>
  <c r="FY51" i="10" s="1"/>
  <c r="FY52" i="10" s="1"/>
  <c r="FY53" i="10" s="1"/>
  <c r="FY54" i="10" s="1"/>
  <c r="FY55" i="10" s="1"/>
  <c r="FY56" i="10" s="1"/>
  <c r="FY57" i="10" s="1"/>
  <c r="KQ48" i="10"/>
  <c r="KQ49" i="10" s="1"/>
  <c r="KQ50" i="10" s="1"/>
  <c r="KQ51" i="10" s="1"/>
  <c r="KQ52" i="10" s="1"/>
  <c r="KQ53" i="10" s="1"/>
  <c r="KQ54" i="10" s="1"/>
  <c r="KQ55" i="10" s="1"/>
  <c r="KQ56" i="10" s="1"/>
  <c r="KQ57" i="10" s="1"/>
  <c r="KQ58" i="10" s="1"/>
  <c r="KQ59" i="10" s="1"/>
  <c r="KQ60" i="10" s="1"/>
  <c r="BM49" i="10"/>
  <c r="BM50" i="10" s="1"/>
  <c r="BM51" i="10" s="1"/>
  <c r="BM52" i="10" s="1"/>
  <c r="BM53" i="10" s="1"/>
  <c r="DF64" i="10"/>
  <c r="DF65" i="10" s="1"/>
  <c r="DG47" i="10"/>
  <c r="DG48" i="10" s="1"/>
  <c r="DG49" i="10" s="1"/>
  <c r="DG50" i="10" s="1"/>
  <c r="DG51" i="10" s="1"/>
  <c r="DG52" i="10" s="1"/>
  <c r="DG53" i="10" s="1"/>
  <c r="DG54" i="10" s="1"/>
  <c r="DG55" i="10" s="1"/>
  <c r="DG56" i="10" s="1"/>
  <c r="DG57" i="10" s="1"/>
  <c r="FP49" i="10"/>
  <c r="FP50" i="10" s="1"/>
  <c r="FP51" i="10" s="1"/>
  <c r="FP52" i="10" s="1"/>
  <c r="FP53" i="10" s="1"/>
  <c r="FP54" i="10" s="1"/>
  <c r="FP55" i="10" s="1"/>
  <c r="FP56" i="10" s="1"/>
  <c r="FP57" i="10" s="1"/>
  <c r="JA73" i="10"/>
  <c r="JA76" i="10" s="1"/>
  <c r="JA77" i="10"/>
  <c r="JA80" i="10" s="1"/>
  <c r="IT77" i="10" s="1"/>
  <c r="IT78" i="10" s="1"/>
  <c r="JA64" i="10"/>
  <c r="JA67" i="10" s="1"/>
  <c r="IN64" i="10" s="1"/>
  <c r="IN65" i="10" s="1"/>
  <c r="CW49" i="10"/>
  <c r="CW50" i="10" s="1"/>
  <c r="CW51" i="10" s="1"/>
  <c r="CW52" i="10" s="1"/>
  <c r="CW53" i="10" s="1"/>
  <c r="CW54" i="10" s="1"/>
  <c r="CW55" i="10" s="1"/>
  <c r="CW56" i="10" s="1"/>
  <c r="CW57" i="10" s="1"/>
  <c r="CW58" i="10" s="1"/>
  <c r="CW59" i="10" s="1"/>
  <c r="ID62" i="10"/>
  <c r="BS49" i="10"/>
  <c r="BS50" i="10" s="1"/>
  <c r="BS51" i="10" s="1"/>
  <c r="BS52" i="10" s="1"/>
  <c r="BS53" i="10" s="1"/>
  <c r="EO49" i="10"/>
  <c r="EO50" i="10" s="1"/>
  <c r="EO51" i="10" s="1"/>
  <c r="EO52" i="10" s="1"/>
  <c r="EO53" i="10" s="1"/>
  <c r="EO54" i="10" s="1"/>
  <c r="EO55" i="10" s="1"/>
  <c r="EO56" i="10" s="1"/>
  <c r="EO57" i="10" s="1"/>
  <c r="GB77" i="10"/>
  <c r="GB79" i="10" s="1"/>
  <c r="FR77" i="10" s="1"/>
  <c r="FR78" i="10" s="1"/>
  <c r="GB73" i="10"/>
  <c r="GB76" i="10" s="1"/>
  <c r="FO73" i="10" s="1"/>
  <c r="FO74" i="10" s="1"/>
  <c r="GB64" i="10"/>
  <c r="GB67" i="10" s="1"/>
  <c r="FO64" i="10" s="1"/>
  <c r="FO65" i="10" s="1"/>
  <c r="GZ64" i="10"/>
  <c r="GZ65" i="10" s="1"/>
  <c r="HA46" i="10"/>
  <c r="HA47" i="10" s="1"/>
  <c r="HA48" i="10" s="1"/>
  <c r="HA49" i="10" s="1"/>
  <c r="HA50" i="10" s="1"/>
  <c r="HA51" i="10" s="1"/>
  <c r="HA52" i="10" s="1"/>
  <c r="HA53" i="10" s="1"/>
  <c r="HA54" i="10" s="1"/>
  <c r="HA55" i="10" s="1"/>
  <c r="HA56" i="10" s="1"/>
  <c r="HA57" i="10" s="1"/>
  <c r="IX45" i="10"/>
  <c r="IX46" i="10" s="1"/>
  <c r="IX47" i="10" s="1"/>
  <c r="IX48" i="10" s="1"/>
  <c r="IX49" i="10" s="1"/>
  <c r="IX50" i="10" s="1"/>
  <c r="IX51" i="10" s="1"/>
  <c r="IX52" i="10" s="1"/>
  <c r="IX53" i="10" s="1"/>
  <c r="IX54" i="10" s="1"/>
  <c r="IX55" i="10" s="1"/>
  <c r="IX56" i="10" s="1"/>
  <c r="IX57" i="10" s="1"/>
  <c r="IX58" i="10" s="1"/>
  <c r="IX59" i="10" s="1"/>
  <c r="IX60" i="10" s="1"/>
  <c r="AC50" i="10"/>
  <c r="AC51" i="10" s="1"/>
  <c r="AC52" i="10" s="1"/>
  <c r="AC53" i="10" s="1"/>
  <c r="BP49" i="10"/>
  <c r="BP50" i="10" s="1"/>
  <c r="BP51" i="10" s="1"/>
  <c r="BP52" i="10" s="1"/>
  <c r="BP53" i="10" s="1"/>
  <c r="DI64" i="10"/>
  <c r="DI65" i="10" s="1"/>
  <c r="DJ47" i="10"/>
  <c r="DJ48" i="10" s="1"/>
  <c r="DJ49" i="10" s="1"/>
  <c r="DJ50" i="10" s="1"/>
  <c r="DJ51" i="10" s="1"/>
  <c r="DJ52" i="10" s="1"/>
  <c r="DJ53" i="10" s="1"/>
  <c r="DJ54" i="10" s="1"/>
  <c r="DJ55" i="10" s="1"/>
  <c r="DJ56" i="10" s="1"/>
  <c r="DJ57" i="10" s="1"/>
  <c r="HP46" i="10"/>
  <c r="HP47" i="10" s="1"/>
  <c r="HP48" i="10" s="1"/>
  <c r="HP49" i="10" s="1"/>
  <c r="HP50" i="10" s="1"/>
  <c r="HP51" i="10" s="1"/>
  <c r="HP52" i="10" s="1"/>
  <c r="HP53" i="10" s="1"/>
  <c r="HP54" i="10" s="1"/>
  <c r="HP55" i="10" s="1"/>
  <c r="HP56" i="10" s="1"/>
  <c r="HP57" i="10" s="1"/>
  <c r="JC64" i="10"/>
  <c r="JC65" i="10" s="1"/>
  <c r="JD47" i="10"/>
  <c r="JD48" i="10" s="1"/>
  <c r="JD49" i="10" s="1"/>
  <c r="JD50" i="10" s="1"/>
  <c r="JD51" i="10" s="1"/>
  <c r="JD52" i="10" s="1"/>
  <c r="JD53" i="10" s="1"/>
  <c r="JD54" i="10" s="1"/>
  <c r="JD55" i="10" s="1"/>
  <c r="JD56" i="10" s="1"/>
  <c r="JD57" i="10" s="1"/>
  <c r="JD58" i="10" s="1"/>
  <c r="JD59" i="10" s="1"/>
  <c r="JD60" i="10" s="1"/>
  <c r="EI73" i="10"/>
  <c r="EI76" i="10" s="1"/>
  <c r="EI64" i="10"/>
  <c r="EI67" i="10" s="1"/>
  <c r="DY64" i="10" s="1"/>
  <c r="DY65" i="10" s="1"/>
  <c r="EI77" i="10"/>
  <c r="EI79" i="10" s="1"/>
  <c r="DY77" i="10" s="1"/>
  <c r="DY78" i="10" s="1"/>
  <c r="GN49" i="10"/>
  <c r="GN50" i="10" s="1"/>
  <c r="GN51" i="10" s="1"/>
  <c r="GN52" i="10" s="1"/>
  <c r="GN53" i="10" s="1"/>
  <c r="GN54" i="10" s="1"/>
  <c r="GN55" i="10" s="1"/>
  <c r="GN56" i="10" s="1"/>
  <c r="GN57" i="10" s="1"/>
  <c r="JV47" i="10"/>
  <c r="JV48" i="10" s="1"/>
  <c r="JV49" i="10" s="1"/>
  <c r="JV50" i="10" s="1"/>
  <c r="JV51" i="10" s="1"/>
  <c r="JV52" i="10" s="1"/>
  <c r="JV53" i="10" s="1"/>
  <c r="JV54" i="10" s="1"/>
  <c r="JV55" i="10" s="1"/>
  <c r="JV56" i="10" s="1"/>
  <c r="JV57" i="10" s="1"/>
  <c r="JV58" i="10" s="1"/>
  <c r="JV59" i="10" s="1"/>
  <c r="JV60" i="10" s="1"/>
  <c r="FM73" i="10"/>
  <c r="FM76" i="10" s="1"/>
  <c r="EZ73" i="10" s="1"/>
  <c r="EZ74" i="10" s="1"/>
  <c r="FM64" i="10"/>
  <c r="FM67" i="10" s="1"/>
  <c r="FC64" i="10" s="1"/>
  <c r="FC65" i="10" s="1"/>
  <c r="FM77" i="10"/>
  <c r="FM79" i="10" s="1"/>
  <c r="GK49" i="10"/>
  <c r="GK50" i="10" s="1"/>
  <c r="GK51" i="10" s="1"/>
  <c r="GK52" i="10" s="1"/>
  <c r="GK53" i="10" s="1"/>
  <c r="GK54" i="10" s="1"/>
  <c r="GK55" i="10" s="1"/>
  <c r="GK56" i="10" s="1"/>
  <c r="GK57" i="10" s="1"/>
  <c r="GJ64" i="10"/>
  <c r="GJ65" i="10" s="1"/>
  <c r="JF64" i="10"/>
  <c r="JF65" i="10" s="1"/>
  <c r="JG47" i="10"/>
  <c r="JG48" i="10" s="1"/>
  <c r="JG49" i="10" s="1"/>
  <c r="JG50" i="10" s="1"/>
  <c r="JG51" i="10" s="1"/>
  <c r="JG52" i="10" s="1"/>
  <c r="JG53" i="10" s="1"/>
  <c r="JG54" i="10" s="1"/>
  <c r="JG55" i="10" s="1"/>
  <c r="JG56" i="10" s="1"/>
  <c r="JG57" i="10" s="1"/>
  <c r="JG58" i="10" s="1"/>
  <c r="JG59" i="10" s="1"/>
  <c r="JG60" i="10" s="1"/>
  <c r="GT62" i="10"/>
  <c r="BA50" i="10"/>
  <c r="BA51" i="10" s="1"/>
  <c r="BA52" i="10" s="1"/>
  <c r="BA53" i="10" s="1"/>
  <c r="DW48" i="10"/>
  <c r="DW49" i="10" s="1"/>
  <c r="DW50" i="10" s="1"/>
  <c r="DW51" i="10" s="1"/>
  <c r="DW52" i="10" s="1"/>
  <c r="DW53" i="10" s="1"/>
  <c r="DW54" i="10" s="1"/>
  <c r="DW55" i="10" s="1"/>
  <c r="DW56" i="10" s="1"/>
  <c r="DW57" i="10" s="1"/>
  <c r="JL64" i="10"/>
  <c r="JL65" i="10" s="1"/>
  <c r="JM47" i="10"/>
  <c r="JM48" i="10" s="1"/>
  <c r="JM49" i="10" s="1"/>
  <c r="JM50" i="10" s="1"/>
  <c r="JM51" i="10" s="1"/>
  <c r="JM52" i="10" s="1"/>
  <c r="JM53" i="10" s="1"/>
  <c r="JM54" i="10" s="1"/>
  <c r="JM55" i="10" s="1"/>
  <c r="JM56" i="10" s="1"/>
  <c r="JM57" i="10" s="1"/>
  <c r="JM58" i="10" s="1"/>
  <c r="JM59" i="10" s="1"/>
  <c r="JM60" i="10" s="1"/>
  <c r="BD50" i="10"/>
  <c r="BD51" i="10" s="1"/>
  <c r="BD52" i="10" s="1"/>
  <c r="BD53" i="10" s="1"/>
  <c r="AQ64" i="10"/>
  <c r="AQ65" i="10" s="1"/>
  <c r="AR50" i="10"/>
  <c r="AR51" i="10" s="1"/>
  <c r="AR52" i="10" s="1"/>
  <c r="AR53" i="10" s="1"/>
  <c r="N50" i="10"/>
  <c r="N51" i="10" s="1"/>
  <c r="N52" i="10" s="1"/>
  <c r="N53" i="10" s="1"/>
  <c r="BJ77" i="10"/>
  <c r="BJ79" i="10" s="1"/>
  <c r="AW77" i="10" s="1"/>
  <c r="AW78" i="10" s="1"/>
  <c r="BJ73" i="10"/>
  <c r="BJ76" i="10" s="1"/>
  <c r="AW73" i="10" s="1"/>
  <c r="AW74" i="10" s="1"/>
  <c r="BJ69" i="10"/>
  <c r="BJ72" i="10" s="1"/>
  <c r="BJ64" i="10"/>
  <c r="BJ67" i="10" s="1"/>
  <c r="BC64" i="10" s="1"/>
  <c r="BC65" i="10" s="1"/>
  <c r="EF48" i="10"/>
  <c r="EF49" i="10" s="1"/>
  <c r="EF50" i="10" s="1"/>
  <c r="EF51" i="10" s="1"/>
  <c r="EF52" i="10" s="1"/>
  <c r="EF53" i="10" s="1"/>
  <c r="EF54" i="10" s="1"/>
  <c r="EF55" i="10" s="1"/>
  <c r="EF56" i="10" s="1"/>
  <c r="EF57" i="10" s="1"/>
  <c r="FD49" i="10"/>
  <c r="FD50" i="10" s="1"/>
  <c r="FD51" i="10" s="1"/>
  <c r="FD52" i="10" s="1"/>
  <c r="FD53" i="10" s="1"/>
  <c r="FD54" i="10" s="1"/>
  <c r="FD55" i="10" s="1"/>
  <c r="FD56" i="10" s="1"/>
  <c r="FD57" i="10" s="1"/>
  <c r="AO50" i="10"/>
  <c r="AO51" i="10" s="1"/>
  <c r="AO52" i="10" s="1"/>
  <c r="AO53" i="10" s="1"/>
  <c r="FG49" i="10"/>
  <c r="FG50" i="10" s="1"/>
  <c r="FG51" i="10" s="1"/>
  <c r="FG52" i="10" s="1"/>
  <c r="FG53" i="10" s="1"/>
  <c r="FG54" i="10" s="1"/>
  <c r="FG55" i="10" s="1"/>
  <c r="FG56" i="10" s="1"/>
  <c r="FG57" i="10" s="1"/>
  <c r="IB46" i="10"/>
  <c r="IB47" i="10" s="1"/>
  <c r="IB48" i="10" s="1"/>
  <c r="IB49" i="10" s="1"/>
  <c r="IB50" i="10" s="1"/>
  <c r="IB51" i="10" s="1"/>
  <c r="IB52" i="10" s="1"/>
  <c r="IB53" i="10" s="1"/>
  <c r="IB54" i="10" s="1"/>
  <c r="IB55" i="10" s="1"/>
  <c r="IB56" i="10" s="1"/>
  <c r="IB57" i="10" s="1"/>
  <c r="AF77" i="10"/>
  <c r="AF80" i="10" s="1"/>
  <c r="AB77" i="10" s="1"/>
  <c r="AB78" i="10" s="1"/>
  <c r="AF73" i="10"/>
  <c r="AF76" i="10" s="1"/>
  <c r="S73" i="10" s="1"/>
  <c r="S74" i="10" s="1"/>
  <c r="AF69" i="10"/>
  <c r="AF72" i="10" s="1"/>
  <c r="AF64" i="10"/>
  <c r="AF67" i="10" s="1"/>
  <c r="AB64" i="10" s="1"/>
  <c r="AB65" i="10" s="1"/>
  <c r="CD64" i="10"/>
  <c r="CD65" i="10" s="1"/>
  <c r="CE49" i="10"/>
  <c r="CE50" i="10" s="1"/>
  <c r="CE51" i="10" s="1"/>
  <c r="CE52" i="10" s="1"/>
  <c r="CE53" i="10" s="1"/>
  <c r="CE54" i="10" s="1"/>
  <c r="CE55" i="10" s="1"/>
  <c r="CE56" i="10" s="1"/>
  <c r="CE57" i="10" s="1"/>
  <c r="CE58" i="10" s="1"/>
  <c r="CE59" i="10" s="1"/>
  <c r="GH49" i="10"/>
  <c r="GH50" i="10" s="1"/>
  <c r="GH51" i="10" s="1"/>
  <c r="GH52" i="10" s="1"/>
  <c r="GH53" i="10" s="1"/>
  <c r="GH54" i="10" s="1"/>
  <c r="GH55" i="10" s="1"/>
  <c r="GH56" i="10" s="1"/>
  <c r="GH57" i="10" s="1"/>
  <c r="HS46" i="10"/>
  <c r="HS47" i="10" s="1"/>
  <c r="HS48" i="10" s="1"/>
  <c r="HS49" i="10" s="1"/>
  <c r="HS50" i="10" s="1"/>
  <c r="HS51" i="10" s="1"/>
  <c r="HS52" i="10" s="1"/>
  <c r="HS53" i="10" s="1"/>
  <c r="HS54" i="10" s="1"/>
  <c r="HS55" i="10" s="1"/>
  <c r="HS56" i="10" s="1"/>
  <c r="HS57" i="10" s="1"/>
  <c r="JS47" i="10"/>
  <c r="JS48" i="10" s="1"/>
  <c r="JS49" i="10" s="1"/>
  <c r="JS50" i="10" s="1"/>
  <c r="JS51" i="10" s="1"/>
  <c r="JS52" i="10" s="1"/>
  <c r="JS53" i="10" s="1"/>
  <c r="JS54" i="10" s="1"/>
  <c r="JS55" i="10" s="1"/>
  <c r="JS56" i="10" s="1"/>
  <c r="JS57" i="10" s="1"/>
  <c r="JS58" i="10" s="1"/>
  <c r="JS59" i="10" s="1"/>
  <c r="JS60" i="10" s="1"/>
  <c r="FA49" i="10"/>
  <c r="FA50" i="10" s="1"/>
  <c r="FA51" i="10" s="1"/>
  <c r="FA52" i="10" s="1"/>
  <c r="FA53" i="10" s="1"/>
  <c r="FA54" i="10" s="1"/>
  <c r="FA55" i="10" s="1"/>
  <c r="FA56" i="10" s="1"/>
  <c r="FA57" i="10" s="1"/>
  <c r="KK48" i="10"/>
  <c r="KK49" i="10" s="1"/>
  <c r="KK50" i="10" s="1"/>
  <c r="KK51" i="10" s="1"/>
  <c r="KK52" i="10" s="1"/>
  <c r="KK53" i="10" s="1"/>
  <c r="KK54" i="10" s="1"/>
  <c r="KK55" i="10" s="1"/>
  <c r="KK56" i="10" s="1"/>
  <c r="KK57" i="10" s="1"/>
  <c r="KK58" i="10" s="1"/>
  <c r="KK59" i="10" s="1"/>
  <c r="KK60" i="10" s="1"/>
  <c r="HJ46" i="10"/>
  <c r="HJ47" i="10" s="1"/>
  <c r="HJ48" i="10" s="1"/>
  <c r="HJ49" i="10" s="1"/>
  <c r="HJ50" i="10" s="1"/>
  <c r="HJ51" i="10" s="1"/>
  <c r="HJ52" i="10" s="1"/>
  <c r="HJ53" i="10" s="1"/>
  <c r="HJ54" i="10" s="1"/>
  <c r="HJ55" i="10" s="1"/>
  <c r="HJ56" i="10" s="1"/>
  <c r="HJ57" i="10" s="1"/>
  <c r="HC64" i="10"/>
  <c r="HC65" i="10" s="1"/>
  <c r="HD46" i="10"/>
  <c r="HD47" i="10" s="1"/>
  <c r="HD48" i="10" s="1"/>
  <c r="HD49" i="10" s="1"/>
  <c r="HD50" i="10" s="1"/>
  <c r="HD51" i="10" s="1"/>
  <c r="HD52" i="10" s="1"/>
  <c r="HD53" i="10" s="1"/>
  <c r="HD54" i="10" s="1"/>
  <c r="HD55" i="10" s="1"/>
  <c r="HD56" i="10" s="1"/>
  <c r="HD57" i="10" s="1"/>
  <c r="GD64" i="10"/>
  <c r="GD65" i="10" s="1"/>
  <c r="GE49" i="10"/>
  <c r="GE50" i="10" s="1"/>
  <c r="GE51" i="10" s="1"/>
  <c r="GE52" i="10" s="1"/>
  <c r="GE53" i="10" s="1"/>
  <c r="GE54" i="10" s="1"/>
  <c r="GE55" i="10" s="1"/>
  <c r="GE56" i="10" s="1"/>
  <c r="GE57" i="10" s="1"/>
  <c r="DL64" i="10"/>
  <c r="DL65" i="10" s="1"/>
  <c r="DL73" i="10"/>
  <c r="DL74" i="10" s="1"/>
  <c r="HL73" i="10"/>
  <c r="HL74" i="10" s="1"/>
  <c r="JK54" i="10"/>
  <c r="DN52" i="10"/>
  <c r="CP73" i="10"/>
  <c r="CP74" i="10" s="1"/>
  <c r="CR54" i="10"/>
  <c r="EB73" i="10"/>
  <c r="EB74" i="10" s="1"/>
  <c r="FZ54" i="10"/>
  <c r="II54" i="10"/>
  <c r="II53" i="10" s="1"/>
  <c r="II52" i="10" s="1"/>
  <c r="IU45" i="10"/>
  <c r="IU46" i="10" s="1"/>
  <c r="IU47" i="10" s="1"/>
  <c r="IU48" i="10" s="1"/>
  <c r="IU49" i="10" s="1"/>
  <c r="IU50" i="10" s="1"/>
  <c r="IU51" i="10" s="1"/>
  <c r="IU52" i="10" s="1"/>
  <c r="IU53" i="10" s="1"/>
  <c r="IU54" i="10" s="1"/>
  <c r="IU55" i="10" s="1"/>
  <c r="IU56" i="10" s="1"/>
  <c r="IU57" i="10" s="1"/>
  <c r="IU58" i="10" s="1"/>
  <c r="IU59" i="10" s="1"/>
  <c r="IU60" i="10" s="1"/>
  <c r="ED53" i="10"/>
  <c r="ED52" i="10" s="1"/>
  <c r="BR73" i="10"/>
  <c r="BR74" i="10" s="1"/>
  <c r="BT54" i="10"/>
  <c r="DI73" i="10"/>
  <c r="DI74" i="10" s="1"/>
  <c r="DK52" i="10"/>
  <c r="F54" i="10"/>
  <c r="D73" i="10"/>
  <c r="D74" i="10" s="1"/>
  <c r="IC51" i="10"/>
  <c r="FK54" i="10"/>
  <c r="GV55" i="10"/>
  <c r="GV54" i="10" s="1"/>
  <c r="GV53" i="10" s="1"/>
  <c r="CK49" i="10"/>
  <c r="CK50" i="10" s="1"/>
  <c r="CK51" i="10" s="1"/>
  <c r="CK52" i="10" s="1"/>
  <c r="CK53" i="10" s="1"/>
  <c r="CK54" i="10" s="1"/>
  <c r="CK55" i="10" s="1"/>
  <c r="CK56" i="10" s="1"/>
  <c r="CK57" i="10" s="1"/>
  <c r="CK58" i="10" s="1"/>
  <c r="CK59" i="10" s="1"/>
  <c r="GT64" i="10"/>
  <c r="GT65" i="10" s="1"/>
  <c r="IH46" i="10"/>
  <c r="IH47" i="10" s="1"/>
  <c r="IH48" i="10" s="1"/>
  <c r="IH49" i="10" s="1"/>
  <c r="IH50" i="10" s="1"/>
  <c r="IH51" i="10" s="1"/>
  <c r="IH52" i="10" s="1"/>
  <c r="IH53" i="10" s="1"/>
  <c r="IH54" i="10" s="1"/>
  <c r="IH55" i="10" s="1"/>
  <c r="IH56" i="10" s="1"/>
  <c r="IH57" i="10" s="1"/>
  <c r="DM47" i="10"/>
  <c r="DM48" i="10" s="1"/>
  <c r="DM49" i="10" s="1"/>
  <c r="DM50" i="10" s="1"/>
  <c r="DM51" i="10" s="1"/>
  <c r="DM52" i="10" s="1"/>
  <c r="DM53" i="10" s="1"/>
  <c r="DM54" i="10" s="1"/>
  <c r="DM55" i="10" s="1"/>
  <c r="DM56" i="10" s="1"/>
  <c r="DM57" i="10" s="1"/>
  <c r="BH55" i="10"/>
  <c r="BH54" i="10" s="1"/>
  <c r="FQ54" i="10"/>
  <c r="JY47" i="10"/>
  <c r="JY48" i="10" s="1"/>
  <c r="JY49" i="10" s="1"/>
  <c r="JY50" i="10" s="1"/>
  <c r="JY51" i="10" s="1"/>
  <c r="JY52" i="10" s="1"/>
  <c r="JY53" i="10" s="1"/>
  <c r="JY54" i="10" s="1"/>
  <c r="JY55" i="10" s="1"/>
  <c r="JY56" i="10" s="1"/>
  <c r="JY57" i="10" s="1"/>
  <c r="JY58" i="10" s="1"/>
  <c r="JY59" i="10" s="1"/>
  <c r="JY60" i="10" s="1"/>
  <c r="HN51" i="10"/>
  <c r="HI73" i="10"/>
  <c r="HI74" i="10" s="1"/>
  <c r="DF73" i="10"/>
  <c r="DF74" i="10" s="1"/>
  <c r="DH52" i="10"/>
  <c r="FB54" i="10"/>
  <c r="EQ73" i="10"/>
  <c r="EQ74" i="10" s="1"/>
  <c r="ES53" i="10"/>
  <c r="ES52" i="10" s="1"/>
  <c r="FR73" i="10"/>
  <c r="FR74" i="10" s="1"/>
  <c r="FT54" i="10"/>
  <c r="IN73" i="10"/>
  <c r="IN74" i="10" s="1"/>
  <c r="U54" i="10"/>
  <c r="CS73" i="10"/>
  <c r="CS74" i="10" s="1"/>
  <c r="GG73" i="10"/>
  <c r="GG74" i="10" s="1"/>
  <c r="DY73" i="10"/>
  <c r="DY74" i="10" s="1"/>
  <c r="HR77" i="10"/>
  <c r="HR78" i="10" s="1"/>
  <c r="HT55" i="10"/>
  <c r="HT54" i="10" s="1"/>
  <c r="HT53" i="10" s="1"/>
  <c r="HT52" i="10" s="1"/>
  <c r="JE58" i="10"/>
  <c r="JE57" i="10" s="1"/>
  <c r="JE56" i="10" s="1"/>
  <c r="JE55" i="10" s="1"/>
  <c r="GZ77" i="10"/>
  <c r="GZ78" i="10" s="1"/>
  <c r="DA58" i="10"/>
  <c r="DA57" i="10" s="1"/>
  <c r="DA56" i="10" s="1"/>
  <c r="DA55" i="10" s="1"/>
  <c r="CU54" i="10"/>
  <c r="EK73" i="10"/>
  <c r="EK74" i="10" s="1"/>
  <c r="AH73" i="10"/>
  <c r="AH74" i="10" s="1"/>
  <c r="AJ55" i="10"/>
  <c r="AJ54" i="10" s="1"/>
  <c r="GD73" i="10"/>
  <c r="GD74" i="10" s="1"/>
  <c r="GF54" i="10"/>
  <c r="BN58" i="10"/>
  <c r="BN57" i="10" s="1"/>
  <c r="BN56" i="10" s="1"/>
  <c r="BN55" i="10" s="1"/>
  <c r="GI54" i="10"/>
  <c r="CD73" i="10"/>
  <c r="CD74" i="10" s="1"/>
  <c r="EN73" i="10"/>
  <c r="EN74" i="10" s="1"/>
  <c r="KJ73" i="10"/>
  <c r="KJ74" i="10" s="1"/>
  <c r="BO73" i="10"/>
  <c r="BO74" i="10" s="1"/>
  <c r="AN73" i="10"/>
  <c r="AN74" i="10" s="1"/>
  <c r="AP55" i="10"/>
  <c r="AP54" i="10" s="1"/>
  <c r="GY52" i="10"/>
  <c r="DV73" i="10"/>
  <c r="DV74" i="10" s="1"/>
  <c r="DX53" i="10"/>
  <c r="DX52" i="10" s="1"/>
  <c r="IA77" i="10"/>
  <c r="IA78" i="10" s="1"/>
  <c r="JR73" i="10"/>
  <c r="JR74" i="10" s="1"/>
  <c r="JT54" i="10"/>
  <c r="AQ73" i="10"/>
  <c r="AQ74" i="10" s="1"/>
  <c r="HQ55" i="10"/>
  <c r="HQ54" i="10" s="1"/>
  <c r="HQ53" i="10" s="1"/>
  <c r="HQ52" i="10" s="1"/>
  <c r="CL58" i="10"/>
  <c r="CL57" i="10" s="1"/>
  <c r="CL56" i="10" s="1"/>
  <c r="CL55" i="10" s="1"/>
  <c r="CJ77" i="10"/>
  <c r="CJ78" i="10" s="1"/>
  <c r="J77" i="10"/>
  <c r="J78" i="10" s="1"/>
  <c r="L59" i="10"/>
  <c r="L58" i="10" s="1"/>
  <c r="L57" i="10" s="1"/>
  <c r="L56" i="10" s="1"/>
  <c r="L55" i="10" s="1"/>
  <c r="KP77" i="10"/>
  <c r="KP78" i="10" s="1"/>
  <c r="KR58" i="10"/>
  <c r="KR57" i="10" s="1"/>
  <c r="KR56" i="10" s="1"/>
  <c r="KR55" i="10" s="1"/>
  <c r="GJ73" i="10"/>
  <c r="GJ74" i="10" s="1"/>
  <c r="GL54" i="10"/>
  <c r="JU73" i="10"/>
  <c r="JU74" i="10" s="1"/>
  <c r="AB73" i="10"/>
  <c r="AB74" i="10" s="1"/>
  <c r="ET77" i="10"/>
  <c r="ET78" i="10" s="1"/>
  <c r="EV56" i="10"/>
  <c r="EV55" i="10" s="1"/>
  <c r="EV54" i="10" s="1"/>
  <c r="HE55" i="10"/>
  <c r="HE54" i="10" s="1"/>
  <c r="HE53" i="10" s="1"/>
  <c r="KG77" i="10"/>
  <c r="KG78" i="10" s="1"/>
  <c r="JX73" i="10"/>
  <c r="JX74" i="10" s="1"/>
  <c r="EE77" i="10"/>
  <c r="EE78" i="10" s="1"/>
  <c r="EG56" i="10"/>
  <c r="EG55" i="10" s="1"/>
  <c r="EG54" i="10" s="1"/>
  <c r="IY57" i="10"/>
  <c r="IY56" i="10" s="1"/>
  <c r="IY55" i="10" s="1"/>
  <c r="IY54" i="10" s="1"/>
  <c r="IY53" i="10" s="1"/>
  <c r="CV77" i="10"/>
  <c r="CV78" i="10" s="1"/>
  <c r="CX58" i="10"/>
  <c r="CX57" i="10" s="1"/>
  <c r="CX56" i="10" s="1"/>
  <c r="CX55" i="10" s="1"/>
  <c r="JF77" i="10"/>
  <c r="JF78" i="10" s="1"/>
  <c r="IN77" i="10"/>
  <c r="IN78" i="10" s="1"/>
  <c r="JH58" i="10"/>
  <c r="JH57" i="10" s="1"/>
  <c r="JH56" i="10" s="1"/>
  <c r="JH55" i="10" s="1"/>
  <c r="KG73" i="10"/>
  <c r="KG74" i="10" s="1"/>
  <c r="CA77" i="10"/>
  <c r="CA78" i="10" s="1"/>
  <c r="CC58" i="10"/>
  <c r="CC57" i="10" s="1"/>
  <c r="CC56" i="10" s="1"/>
  <c r="CC55" i="10" s="1"/>
  <c r="IS57" i="10"/>
  <c r="IS56" i="10" s="1"/>
  <c r="IS55" i="10" s="1"/>
  <c r="IS54" i="10" s="1"/>
  <c r="IS53" i="10" s="1"/>
  <c r="Y77" i="10"/>
  <c r="Y78" i="10" s="1"/>
  <c r="KC58" i="10"/>
  <c r="KC57" i="10" s="1"/>
  <c r="KC56" i="10" s="1"/>
  <c r="KC55" i="10" s="1"/>
  <c r="GM73" i="10"/>
  <c r="GM74" i="10" s="1"/>
  <c r="GW77" i="10"/>
  <c r="GW78" i="10" s="1"/>
  <c r="DV77" i="10"/>
  <c r="DV78" i="10" s="1"/>
  <c r="FC77" i="10"/>
  <c r="FC78" i="10" s="1"/>
  <c r="O59" i="10"/>
  <c r="O58" i="10" s="1"/>
  <c r="O57" i="10" s="1"/>
  <c r="O56" i="10" s="1"/>
  <c r="O55" i="10" s="1"/>
  <c r="JL77" i="10"/>
  <c r="JL78" i="10" s="1"/>
  <c r="JN58" i="10"/>
  <c r="JN57" i="10" s="1"/>
  <c r="JN56" i="10" s="1"/>
  <c r="JN55" i="10" s="1"/>
  <c r="ID77" i="10"/>
  <c r="ID78" i="10" s="1"/>
  <c r="HL77" i="10"/>
  <c r="HL78" i="10" s="1"/>
  <c r="AK77" i="10"/>
  <c r="AK78" i="10" s="1"/>
  <c r="AM59" i="10"/>
  <c r="AM58" i="10" s="1"/>
  <c r="AM57" i="10" s="1"/>
  <c r="AM56" i="10" s="1"/>
  <c r="EQ77" i="10"/>
  <c r="EQ78" i="10" s="1"/>
  <c r="FF77" i="10"/>
  <c r="FF78" i="10" s="1"/>
  <c r="IV57" i="10"/>
  <c r="IV56" i="10" s="1"/>
  <c r="IV55" i="10" s="1"/>
  <c r="IV54" i="10" s="1"/>
  <c r="IV53" i="10" s="1"/>
  <c r="V77" i="10"/>
  <c r="V78" i="10" s="1"/>
  <c r="X59" i="10"/>
  <c r="X58" i="10" s="1"/>
  <c r="X57" i="10" s="1"/>
  <c r="X56" i="10" s="1"/>
  <c r="X55" i="10" s="1"/>
  <c r="KO58" i="10"/>
  <c r="KO57" i="10" s="1"/>
  <c r="KO56" i="10" s="1"/>
  <c r="KO55" i="10" s="1"/>
  <c r="KJ77" i="10"/>
  <c r="KJ78" i="10" s="1"/>
  <c r="EK77" i="10"/>
  <c r="EK78" i="10" s="1"/>
  <c r="FI77" i="10"/>
  <c r="FI78" i="10" s="1"/>
  <c r="GG77" i="10"/>
  <c r="GG78" i="10" s="1"/>
  <c r="BW58" i="10"/>
  <c r="BW57" i="10" s="1"/>
  <c r="BW56" i="10" s="1"/>
  <c r="BW55" i="10" s="1"/>
  <c r="CD77" i="10"/>
  <c r="CD78" i="10" s="1"/>
  <c r="D77" i="10"/>
  <c r="D78" i="10" s="1"/>
  <c r="EN77" i="10"/>
  <c r="EN78" i="10" s="1"/>
  <c r="EZ77" i="10"/>
  <c r="EZ78" i="10" s="1"/>
  <c r="CG77" i="10"/>
  <c r="CG78" i="10" s="1"/>
  <c r="S77" i="10"/>
  <c r="G77" i="10"/>
  <c r="G78" i="10" s="1"/>
  <c r="AH77" i="10"/>
  <c r="AH78" i="10" s="1"/>
  <c r="FF64" i="10" l="1"/>
  <c r="FF65" i="10" s="1"/>
  <c r="GJ77" i="10"/>
  <c r="GJ78" i="10" s="1"/>
  <c r="FU64" i="10"/>
  <c r="FU65" i="10" s="1"/>
  <c r="BC73" i="10"/>
  <c r="BC74" i="10" s="1"/>
  <c r="BF73" i="10"/>
  <c r="BF74" i="10" s="1"/>
  <c r="FR64" i="10"/>
  <c r="FR65" i="10" s="1"/>
  <c r="GM77" i="10"/>
  <c r="GM78" i="10" s="1"/>
  <c r="HX73" i="10"/>
  <c r="HX74" i="10" s="1"/>
  <c r="AZ73" i="10"/>
  <c r="AZ74" i="10" s="1"/>
  <c r="EZ64" i="10"/>
  <c r="EZ65" i="10" s="1"/>
  <c r="ID73" i="10"/>
  <c r="ID74" i="10" s="1"/>
  <c r="CY64" i="10"/>
  <c r="CY65" i="10" s="1"/>
  <c r="Q81" i="10"/>
  <c r="EB77" i="10"/>
  <c r="EB78" i="10" s="1"/>
  <c r="FU77" i="10"/>
  <c r="FU78" i="10" s="1"/>
  <c r="DI77" i="10"/>
  <c r="DI78" i="10" s="1"/>
  <c r="DF77" i="10"/>
  <c r="DF78" i="10" s="1"/>
  <c r="IQ77" i="10"/>
  <c r="IQ78" i="10" s="1"/>
  <c r="HI77" i="10"/>
  <c r="HI78" i="10" s="1"/>
  <c r="DO77" i="10"/>
  <c r="DO78" i="10" s="1"/>
  <c r="CJ64" i="10"/>
  <c r="CJ65" i="10" s="1"/>
  <c r="IT64" i="10"/>
  <c r="IT65" i="10" s="1"/>
  <c r="AN64" i="10"/>
  <c r="AN65" i="10" s="1"/>
  <c r="JU64" i="10"/>
  <c r="JU65" i="10" s="1"/>
  <c r="CV64" i="10"/>
  <c r="CV65" i="10" s="1"/>
  <c r="JX64" i="10"/>
  <c r="JX65" i="10" s="1"/>
  <c r="CS77" i="10"/>
  <c r="CS78" i="10" s="1"/>
  <c r="AZ77" i="10"/>
  <c r="AZ78" i="10" s="1"/>
  <c r="GW73" i="10"/>
  <c r="GW74" i="10" s="1"/>
  <c r="ID64" i="10"/>
  <c r="ID65" i="10" s="1"/>
  <c r="AQ77" i="10"/>
  <c r="AQ78" i="10" s="1"/>
  <c r="JU77" i="10"/>
  <c r="JU78" i="10" s="1"/>
  <c r="JR77" i="10"/>
  <c r="JR78" i="10" s="1"/>
  <c r="HX77" i="10"/>
  <c r="HX78" i="10" s="1"/>
  <c r="IQ64" i="10"/>
  <c r="IQ65" i="10" s="1"/>
  <c r="HR64" i="10"/>
  <c r="HR65" i="10" s="1"/>
  <c r="BO64" i="10"/>
  <c r="BO65" i="10" s="1"/>
  <c r="G64" i="10"/>
  <c r="G65" i="10" s="1"/>
  <c r="J64" i="10"/>
  <c r="J65" i="10" s="1"/>
  <c r="FC73" i="10"/>
  <c r="FC74" i="10" s="1"/>
  <c r="JR64" i="10"/>
  <c r="JR65" i="10" s="1"/>
  <c r="GT77" i="10"/>
  <c r="GT78" i="10" s="1"/>
  <c r="KP64" i="10"/>
  <c r="KP65" i="10" s="1"/>
  <c r="CP77" i="10"/>
  <c r="CP78" i="10" s="1"/>
  <c r="BU77" i="10"/>
  <c r="BU78" i="10" s="1"/>
  <c r="IW77" i="10"/>
  <c r="IW78" i="10" s="1"/>
  <c r="FO77" i="10"/>
  <c r="FO78" i="10" s="1"/>
  <c r="JC77" i="10"/>
  <c r="JC78" i="10" s="1"/>
  <c r="FI73" i="10"/>
  <c r="FI74" i="10" s="1"/>
  <c r="IG64" i="10"/>
  <c r="IG65" i="10" s="1"/>
  <c r="HI64" i="10"/>
  <c r="HI65" i="10" s="1"/>
  <c r="IA64" i="10"/>
  <c r="IA65" i="10" s="1"/>
  <c r="FX64" i="10"/>
  <c r="FX65" i="10" s="1"/>
  <c r="KM64" i="10"/>
  <c r="KM65" i="10" s="1"/>
  <c r="HG81" i="10"/>
  <c r="V64" i="10"/>
  <c r="V65" i="10" s="1"/>
  <c r="BF77" i="10"/>
  <c r="BF78" i="10" s="1"/>
  <c r="BO77" i="10"/>
  <c r="BO78" i="10" s="1"/>
  <c r="Y73" i="10"/>
  <c r="Y74" i="10" s="1"/>
  <c r="FX77" i="10"/>
  <c r="FX78" i="10" s="1"/>
  <c r="BC77" i="10"/>
  <c r="BC78" i="10" s="1"/>
  <c r="BR77" i="10"/>
  <c r="BR78" i="10" s="1"/>
  <c r="KA77" i="10"/>
  <c r="KA78" i="10" s="1"/>
  <c r="FU73" i="10"/>
  <c r="FU74" i="10" s="1"/>
  <c r="BR64" i="10"/>
  <c r="BR65" i="10" s="1"/>
  <c r="KT81" i="10"/>
  <c r="DS81" i="10"/>
  <c r="CJ73" i="10"/>
  <c r="CJ74" i="10" s="1"/>
  <c r="CL54" i="10"/>
  <c r="JF73" i="10"/>
  <c r="JF74" i="10" s="1"/>
  <c r="JH54" i="10"/>
  <c r="KM73" i="10"/>
  <c r="KM74" i="10" s="1"/>
  <c r="KO54" i="10"/>
  <c r="EE73" i="10"/>
  <c r="EE74" i="10" s="1"/>
  <c r="EG53" i="10"/>
  <c r="EG52" i="10" s="1"/>
  <c r="BL73" i="10"/>
  <c r="BL74" i="10" s="1"/>
  <c r="BN54" i="10"/>
  <c r="GT73" i="10"/>
  <c r="GV52" i="10"/>
  <c r="IT62" i="10"/>
  <c r="EZ81" i="10"/>
  <c r="EZ62" i="10"/>
  <c r="CD81" i="10"/>
  <c r="CD62" i="10"/>
  <c r="EE64" i="10"/>
  <c r="EE65" i="10" s="1"/>
  <c r="AQ69" i="10"/>
  <c r="AQ70" i="10" s="1"/>
  <c r="AR54" i="10"/>
  <c r="AR55" i="10" s="1"/>
  <c r="AR56" i="10" s="1"/>
  <c r="AR57" i="10" s="1"/>
  <c r="AR58" i="10" s="1"/>
  <c r="AR59" i="10" s="1"/>
  <c r="AR60" i="10" s="1"/>
  <c r="AZ69" i="10"/>
  <c r="AZ70" i="10" s="1"/>
  <c r="BA54" i="10"/>
  <c r="BA55" i="10" s="1"/>
  <c r="BA56" i="10" s="1"/>
  <c r="BA57" i="10" s="1"/>
  <c r="BA58" i="10" s="1"/>
  <c r="BA59" i="10" s="1"/>
  <c r="BA60" i="10" s="1"/>
  <c r="DI81" i="10"/>
  <c r="DI62" i="10"/>
  <c r="GZ81" i="10"/>
  <c r="GZ82" i="10" s="1"/>
  <c r="GZ62" i="10"/>
  <c r="BR69" i="10"/>
  <c r="BR70" i="10" s="1"/>
  <c r="BS54" i="10"/>
  <c r="BS55" i="10" s="1"/>
  <c r="BS56" i="10" s="1"/>
  <c r="BS57" i="10" s="1"/>
  <c r="BS58" i="10" s="1"/>
  <c r="BS59" i="10" s="1"/>
  <c r="KP62" i="10"/>
  <c r="BF69" i="10"/>
  <c r="BF70" i="10" s="1"/>
  <c r="BG54" i="10"/>
  <c r="BG55" i="10" s="1"/>
  <c r="BG56" i="10" s="1"/>
  <c r="BG57" i="10" s="1"/>
  <c r="BG58" i="10" s="1"/>
  <c r="BG59" i="10" s="1"/>
  <c r="BG60" i="10" s="1"/>
  <c r="FU81" i="10"/>
  <c r="FU62" i="10"/>
  <c r="CY62" i="10"/>
  <c r="FR81" i="10"/>
  <c r="FR62" i="10"/>
  <c r="V69" i="10"/>
  <c r="V70" i="10" s="1"/>
  <c r="W54" i="10"/>
  <c r="W55" i="10" s="1"/>
  <c r="W56" i="10" s="1"/>
  <c r="W57" i="10" s="1"/>
  <c r="W58" i="10" s="1"/>
  <c r="W59" i="10" s="1"/>
  <c r="W60" i="10" s="1"/>
  <c r="EQ64" i="10"/>
  <c r="EQ65" i="10" s="1"/>
  <c r="BU64" i="10"/>
  <c r="BU65" i="10" s="1"/>
  <c r="KE81" i="10"/>
  <c r="JL73" i="10"/>
  <c r="JL74" i="10" s="1"/>
  <c r="JN54" i="10"/>
  <c r="IQ73" i="10"/>
  <c r="IQ74" i="10" s="1"/>
  <c r="IS52" i="10"/>
  <c r="J73" i="10"/>
  <c r="J74" i="10" s="1"/>
  <c r="L54" i="10"/>
  <c r="IG73" i="10"/>
  <c r="IG74" i="10" s="1"/>
  <c r="II51" i="10"/>
  <c r="AZ64" i="10"/>
  <c r="AZ65" i="10" s="1"/>
  <c r="BF64" i="10"/>
  <c r="BF65" i="10" s="1"/>
  <c r="AH69" i="10"/>
  <c r="AH70" i="10" s="1"/>
  <c r="AI54" i="10"/>
  <c r="AI55" i="10" s="1"/>
  <c r="AI56" i="10" s="1"/>
  <c r="AI57" i="10" s="1"/>
  <c r="AI58" i="10" s="1"/>
  <c r="AI59" i="10" s="1"/>
  <c r="AI60" i="10" s="1"/>
  <c r="AW69" i="10"/>
  <c r="AW70" i="10" s="1"/>
  <c r="AX54" i="10"/>
  <c r="AX55" i="10" s="1"/>
  <c r="AX56" i="10" s="1"/>
  <c r="AX57" i="10" s="1"/>
  <c r="AX58" i="10" s="1"/>
  <c r="AX59" i="10" s="1"/>
  <c r="AX60" i="10" s="1"/>
  <c r="EK62" i="10"/>
  <c r="ET73" i="10"/>
  <c r="ET74" i="10" s="1"/>
  <c r="EV53" i="10"/>
  <c r="EV52" i="10" s="1"/>
  <c r="S78" i="10"/>
  <c r="AC77" i="10"/>
  <c r="V73" i="10"/>
  <c r="V74" i="10" s="1"/>
  <c r="X54" i="10"/>
  <c r="AK73" i="10"/>
  <c r="AK74" i="10" s="1"/>
  <c r="AM55" i="10"/>
  <c r="AM54" i="10" s="1"/>
  <c r="CY73" i="10"/>
  <c r="CY74" i="10" s="1"/>
  <c r="DA54" i="10"/>
  <c r="HR73" i="10"/>
  <c r="HR74" i="10" s="1"/>
  <c r="HT51" i="10"/>
  <c r="HC62" i="10"/>
  <c r="JR81" i="10"/>
  <c r="JR82" i="10" s="1"/>
  <c r="JR62" i="10"/>
  <c r="FF62" i="10"/>
  <c r="BC69" i="10"/>
  <c r="BC70" i="10" s="1"/>
  <c r="BD54" i="10"/>
  <c r="BD55" i="10" s="1"/>
  <c r="BD56" i="10" s="1"/>
  <c r="BD57" i="10" s="1"/>
  <c r="BD58" i="10" s="1"/>
  <c r="BD59" i="10" s="1"/>
  <c r="BD60" i="10" s="1"/>
  <c r="EI81" i="10"/>
  <c r="BO69" i="10"/>
  <c r="BO70" i="10" s="1"/>
  <c r="BP54" i="10"/>
  <c r="BP55" i="10" s="1"/>
  <c r="BP56" i="10" s="1"/>
  <c r="BP57" i="10" s="1"/>
  <c r="BP58" i="10" s="1"/>
  <c r="BP59" i="10" s="1"/>
  <c r="FO81" i="10"/>
  <c r="FO62" i="10"/>
  <c r="FX62" i="10"/>
  <c r="FI62" i="10"/>
  <c r="KM62" i="10"/>
  <c r="CA62" i="10"/>
  <c r="GW81" i="10"/>
  <c r="GW82" i="10" s="1"/>
  <c r="GW62" i="10"/>
  <c r="S69" i="10"/>
  <c r="S70" i="10" s="1"/>
  <c r="T54" i="10"/>
  <c r="T55" i="10" s="1"/>
  <c r="T56" i="10" s="1"/>
  <c r="T57" i="10" s="1"/>
  <c r="T58" i="10" s="1"/>
  <c r="T59" i="10" s="1"/>
  <c r="T60" i="10" s="1"/>
  <c r="AH64" i="10"/>
  <c r="AH65" i="10" s="1"/>
  <c r="CN81" i="10"/>
  <c r="AW64" i="10"/>
  <c r="AW65" i="10" s="1"/>
  <c r="EK64" i="10"/>
  <c r="EK65" i="10" s="1"/>
  <c r="AU81" i="10"/>
  <c r="CA73" i="10"/>
  <c r="CA74" i="10" s="1"/>
  <c r="CC54" i="10"/>
  <c r="CV73" i="10"/>
  <c r="CV74" i="10" s="1"/>
  <c r="CX54" i="10"/>
  <c r="DL81" i="10"/>
  <c r="DL62" i="10"/>
  <c r="AN69" i="10"/>
  <c r="AN70" i="10" s="1"/>
  <c r="AO54" i="10"/>
  <c r="AO55" i="10" s="1"/>
  <c r="AO56" i="10" s="1"/>
  <c r="AO57" i="10" s="1"/>
  <c r="AO58" i="10" s="1"/>
  <c r="AO59" i="10" s="1"/>
  <c r="AO60" i="10" s="1"/>
  <c r="FM81" i="10"/>
  <c r="ID81" i="10"/>
  <c r="BY81" i="10"/>
  <c r="FI64" i="10"/>
  <c r="FI65" i="10" s="1"/>
  <c r="S64" i="10"/>
  <c r="S65" i="10" s="1"/>
  <c r="KA62" i="10"/>
  <c r="D69" i="10"/>
  <c r="D70" i="10" s="1"/>
  <c r="E54" i="10"/>
  <c r="E55" i="10" s="1"/>
  <c r="E56" i="10" s="1"/>
  <c r="E57" i="10" s="1"/>
  <c r="E58" i="10" s="1"/>
  <c r="E59" i="10" s="1"/>
  <c r="E60" i="10" s="1"/>
  <c r="IK81" i="10"/>
  <c r="Y69" i="10"/>
  <c r="Y70" i="10" s="1"/>
  <c r="Z54" i="10"/>
  <c r="Z55" i="10" s="1"/>
  <c r="Z56" i="10" s="1"/>
  <c r="Z57" i="10" s="1"/>
  <c r="Z58" i="10" s="1"/>
  <c r="Z59" i="10" s="1"/>
  <c r="Z60" i="10" s="1"/>
  <c r="AK69" i="10"/>
  <c r="AK70" i="10" s="1"/>
  <c r="AL54" i="10"/>
  <c r="AL55" i="10" s="1"/>
  <c r="AL56" i="10" s="1"/>
  <c r="AL57" i="10" s="1"/>
  <c r="AL58" i="10" s="1"/>
  <c r="AL59" i="10" s="1"/>
  <c r="AL60" i="10" s="1"/>
  <c r="IG62" i="10"/>
  <c r="HI62" i="10"/>
  <c r="HR81" i="10"/>
  <c r="HR62" i="10"/>
  <c r="JL81" i="10"/>
  <c r="JL62" i="10"/>
  <c r="JF81" i="10"/>
  <c r="JF62" i="10"/>
  <c r="JU81" i="10"/>
  <c r="JU62" i="10"/>
  <c r="JC62" i="10"/>
  <c r="AB69" i="10"/>
  <c r="AB70" i="10" s="1"/>
  <c r="AC54" i="10"/>
  <c r="AC55" i="10" s="1"/>
  <c r="AC56" i="10" s="1"/>
  <c r="AC57" i="10" s="1"/>
  <c r="AC58" i="10" s="1"/>
  <c r="AC59" i="10" s="1"/>
  <c r="AC60" i="10" s="1"/>
  <c r="CV62" i="10"/>
  <c r="DF81" i="10"/>
  <c r="DF62" i="10"/>
  <c r="EB62" i="10"/>
  <c r="G69" i="10"/>
  <c r="G70" i="10" s="1"/>
  <c r="H54" i="10"/>
  <c r="H55" i="10" s="1"/>
  <c r="H56" i="10" s="1"/>
  <c r="H57" i="10" s="1"/>
  <c r="H58" i="10" s="1"/>
  <c r="H59" i="10" s="1"/>
  <c r="H60" i="10" s="1"/>
  <c r="J69" i="10"/>
  <c r="J70" i="10" s="1"/>
  <c r="K54" i="10"/>
  <c r="K55" i="10" s="1"/>
  <c r="K56" i="10" s="1"/>
  <c r="K57" i="10" s="1"/>
  <c r="K58" i="10" s="1"/>
  <c r="K59" i="10" s="1"/>
  <c r="K60" i="10" s="1"/>
  <c r="DO81" i="10"/>
  <c r="DO62" i="10"/>
  <c r="D64" i="10"/>
  <c r="D65" i="10" s="1"/>
  <c r="Y64" i="10"/>
  <c r="Y65" i="10" s="1"/>
  <c r="JX62" i="10"/>
  <c r="IT73" i="10"/>
  <c r="IT74" i="10" s="1"/>
  <c r="IV52" i="10"/>
  <c r="HO73" i="10"/>
  <c r="HO74" i="10" s="1"/>
  <c r="HQ51" i="10"/>
  <c r="FX73" i="10"/>
  <c r="FX74" i="10" s="1"/>
  <c r="FC81" i="10"/>
  <c r="FC82" i="10" s="1"/>
  <c r="FC62" i="10"/>
  <c r="BJ81" i="10"/>
  <c r="GB81" i="10"/>
  <c r="EB64" i="10"/>
  <c r="EB65" i="10" s="1"/>
  <c r="HV81" i="10"/>
  <c r="EX81" i="10"/>
  <c r="ET62" i="10"/>
  <c r="KG62" i="10"/>
  <c r="HL62" i="10"/>
  <c r="CS62" i="10"/>
  <c r="M73" i="10"/>
  <c r="M74" i="10" s="1"/>
  <c r="O54" i="10"/>
  <c r="KA73" i="10"/>
  <c r="KA74" i="10" s="1"/>
  <c r="KC54" i="10"/>
  <c r="HC73" i="10"/>
  <c r="HC74" i="10" s="1"/>
  <c r="HE52" i="10"/>
  <c r="KJ81" i="10"/>
  <c r="KJ62" i="10"/>
  <c r="AF81" i="10"/>
  <c r="M69" i="10"/>
  <c r="M70" i="10" s="1"/>
  <c r="N54" i="10"/>
  <c r="N55" i="10" s="1"/>
  <c r="N56" i="10" s="1"/>
  <c r="N57" i="10" s="1"/>
  <c r="N58" i="10" s="1"/>
  <c r="N59" i="10" s="1"/>
  <c r="N60" i="10" s="1"/>
  <c r="GM81" i="10"/>
  <c r="GM62" i="10"/>
  <c r="IW62" i="10"/>
  <c r="EN81" i="10"/>
  <c r="EN62" i="10"/>
  <c r="BL69" i="10"/>
  <c r="BL70" i="10" s="1"/>
  <c r="BM54" i="10"/>
  <c r="BM55" i="10" s="1"/>
  <c r="BM56" i="10" s="1"/>
  <c r="BM57" i="10" s="1"/>
  <c r="BM58" i="10" s="1"/>
  <c r="BM59" i="10" s="1"/>
  <c r="DY81" i="10"/>
  <c r="DY82" i="10" s="1"/>
  <c r="DY62" i="10"/>
  <c r="IN81" i="10"/>
  <c r="IN62" i="10"/>
  <c r="CP81" i="10"/>
  <c r="CP82" i="10" s="1"/>
  <c r="CP62" i="10"/>
  <c r="ET64" i="10"/>
  <c r="ET65" i="10" s="1"/>
  <c r="KG64" i="10"/>
  <c r="KG65" i="10" s="1"/>
  <c r="HL64" i="10"/>
  <c r="HL65" i="10" s="1"/>
  <c r="CS64" i="10"/>
  <c r="CS65" i="10" s="1"/>
  <c r="CG81" i="10"/>
  <c r="CG82" i="10" s="1"/>
  <c r="CG62" i="10"/>
  <c r="IW73" i="10"/>
  <c r="IW74" i="10" s="1"/>
  <c r="IY52" i="10"/>
  <c r="CJ81" i="10"/>
  <c r="CJ62" i="10"/>
  <c r="GG62" i="10"/>
  <c r="DV62" i="10"/>
  <c r="HO81" i="10"/>
  <c r="HO82" i="10" s="1"/>
  <c r="HO62" i="10"/>
  <c r="BU73" i="10"/>
  <c r="BU74" i="10" s="1"/>
  <c r="BW54" i="10"/>
  <c r="FF73" i="10"/>
  <c r="FF74" i="10" s="1"/>
  <c r="KP73" i="10"/>
  <c r="KP74" i="10" s="1"/>
  <c r="KR54" i="10"/>
  <c r="JE54" i="10"/>
  <c r="JC73" i="10"/>
  <c r="JC74" i="10" s="1"/>
  <c r="GD81" i="10"/>
  <c r="GD62" i="10"/>
  <c r="GG64" i="10"/>
  <c r="GG65" i="10" s="1"/>
  <c r="IA62" i="10"/>
  <c r="IA81" i="10"/>
  <c r="EE81" i="10"/>
  <c r="EE82" i="10" s="1"/>
  <c r="EE62" i="10"/>
  <c r="DV64" i="10"/>
  <c r="DV65" i="10" s="1"/>
  <c r="GJ81" i="10"/>
  <c r="GJ62" i="10"/>
  <c r="IW64" i="10"/>
  <c r="IW65" i="10" s="1"/>
  <c r="JA81" i="10"/>
  <c r="GQ81" i="10"/>
  <c r="DC81" i="10"/>
  <c r="JP81" i="10"/>
  <c r="JI81" i="10"/>
  <c r="JI62" i="10"/>
  <c r="EQ62" i="10"/>
  <c r="BU69" i="10"/>
  <c r="BU70" i="10" s="1"/>
  <c r="BV54" i="10"/>
  <c r="BV55" i="10" s="1"/>
  <c r="BV56" i="10" s="1"/>
  <c r="BV57" i="10" s="1"/>
  <c r="BV58" i="10" s="1"/>
  <c r="BV59" i="10" s="1"/>
  <c r="HX81" i="10"/>
  <c r="HX62" i="10"/>
  <c r="CJ82" i="10" l="1"/>
  <c r="HL81" i="10"/>
  <c r="HL82" i="10" s="1"/>
  <c r="JU82" i="10"/>
  <c r="DI82" i="10"/>
  <c r="HX82" i="10"/>
  <c r="HI81" i="10"/>
  <c r="HI82" i="10" s="1"/>
  <c r="DF82" i="10"/>
  <c r="IQ81" i="10"/>
  <c r="IQ82" i="10" s="1"/>
  <c r="IA82" i="10"/>
  <c r="DO82" i="10"/>
  <c r="IG81" i="10"/>
  <c r="IG82" i="10" s="1"/>
  <c r="KA81" i="10"/>
  <c r="KA82" i="10" s="1"/>
  <c r="CV81" i="10"/>
  <c r="EQ81" i="10"/>
  <c r="EQ82" i="10" s="1"/>
  <c r="DL82" i="10"/>
  <c r="KM81" i="10"/>
  <c r="KM82" i="10" s="1"/>
  <c r="EN82" i="10"/>
  <c r="KJ82" i="10"/>
  <c r="JX81" i="10"/>
  <c r="JX82" i="10" s="1"/>
  <c r="ID82" i="10"/>
  <c r="FI81" i="10"/>
  <c r="FI82" i="10" s="1"/>
  <c r="BC81" i="10"/>
  <c r="BC82" i="10" s="1"/>
  <c r="BC62" i="10"/>
  <c r="AH81" i="10"/>
  <c r="AH82" i="10" s="1"/>
  <c r="AH62" i="10"/>
  <c r="CS81" i="10"/>
  <c r="CS82" i="10" s="1"/>
  <c r="D81" i="10"/>
  <c r="D82" i="10" s="1"/>
  <c r="D62" i="10"/>
  <c r="AZ81" i="10"/>
  <c r="AZ82" i="10" s="1"/>
  <c r="AZ62" i="10"/>
  <c r="EZ82" i="10"/>
  <c r="BU81" i="10"/>
  <c r="BU82" i="10" s="1"/>
  <c r="BU62" i="10"/>
  <c r="DV81" i="10"/>
  <c r="DV82" i="10" s="1"/>
  <c r="IN82" i="10"/>
  <c r="IW81" i="10"/>
  <c r="IW82" i="10" s="1"/>
  <c r="J81" i="10"/>
  <c r="J82" i="10" s="1"/>
  <c r="J62" i="10"/>
  <c r="AN81" i="10"/>
  <c r="AN82" i="10" s="1"/>
  <c r="AN62" i="10"/>
  <c r="FX81" i="10"/>
  <c r="FX82" i="10" s="1"/>
  <c r="FF81" i="10"/>
  <c r="FF82" i="10" s="1"/>
  <c r="FR82" i="10"/>
  <c r="KP81" i="10"/>
  <c r="KP82" i="10" s="1"/>
  <c r="CV82" i="10"/>
  <c r="JF82" i="10"/>
  <c r="BR62" i="10"/>
  <c r="BR81" i="10"/>
  <c r="BR82" i="10" s="1"/>
  <c r="AQ81" i="10"/>
  <c r="AQ82" i="10" s="1"/>
  <c r="AQ62" i="10"/>
  <c r="IT81" i="10"/>
  <c r="IT82" i="10" s="1"/>
  <c r="GG81" i="10"/>
  <c r="GG82" i="10" s="1"/>
  <c r="GM82" i="10"/>
  <c r="KG81" i="10"/>
  <c r="KG82" i="10" s="1"/>
  <c r="G81" i="10"/>
  <c r="G82" i="10" s="1"/>
  <c r="G62" i="10"/>
  <c r="AB81" i="10"/>
  <c r="AB82" i="10" s="1"/>
  <c r="AB62" i="10"/>
  <c r="AK81" i="10"/>
  <c r="AK82" i="10" s="1"/>
  <c r="AK62" i="10"/>
  <c r="CA81" i="10"/>
  <c r="CA82" i="10" s="1"/>
  <c r="FO82" i="10"/>
  <c r="CY81" i="10"/>
  <c r="CY82" i="10" s="1"/>
  <c r="BL81" i="10"/>
  <c r="BL82" i="10" s="1"/>
  <c r="BL62" i="10"/>
  <c r="M81" i="10"/>
  <c r="M82" i="10" s="1"/>
  <c r="M62" i="10"/>
  <c r="JL82" i="10"/>
  <c r="BO81" i="10"/>
  <c r="BO82" i="10" s="1"/>
  <c r="BO62" i="10"/>
  <c r="EK81" i="10"/>
  <c r="EK82" i="10" s="1"/>
  <c r="GT74" i="10"/>
  <c r="GT81" i="10"/>
  <c r="GT82" i="10" s="1"/>
  <c r="Y81" i="10"/>
  <c r="Y82" i="10" s="1"/>
  <c r="Y62" i="10"/>
  <c r="AW62" i="10"/>
  <c r="AW81" i="10"/>
  <c r="AW82" i="10" s="1"/>
  <c r="FU82" i="10"/>
  <c r="JI82" i="10"/>
  <c r="GJ82" i="10"/>
  <c r="GD82" i="10"/>
  <c r="ET81" i="10"/>
  <c r="ET82" i="10" s="1"/>
  <c r="EB81" i="10"/>
  <c r="EB82" i="10" s="1"/>
  <c r="JC81" i="10"/>
  <c r="JC82" i="10" s="1"/>
  <c r="HR82" i="10"/>
  <c r="S81" i="10"/>
  <c r="S82" i="10" s="1"/>
  <c r="S62" i="10"/>
  <c r="HC81" i="10"/>
  <c r="HC82" i="10" s="1"/>
  <c r="V81" i="10"/>
  <c r="V82" i="10" s="1"/>
  <c r="V62" i="10"/>
  <c r="BF81" i="10"/>
  <c r="BF82" i="10" s="1"/>
  <c r="BF62" i="10"/>
  <c r="CD82" i="10"/>
  <c r="CT28" i="9" l="1"/>
  <c r="CT27" i="9"/>
  <c r="CT26" i="9"/>
  <c r="CT25" i="9"/>
  <c r="CT24" i="9"/>
  <c r="CT23" i="9"/>
  <c r="CT22" i="9"/>
  <c r="CT21" i="9"/>
  <c r="CT20" i="9"/>
  <c r="CT19" i="9"/>
  <c r="CT18" i="9"/>
  <c r="CT17" i="9"/>
  <c r="CT16" i="9"/>
  <c r="CT15" i="9"/>
  <c r="CT14" i="9"/>
  <c r="CT13" i="9"/>
  <c r="CT12" i="9"/>
  <c r="CT11" i="9"/>
  <c r="CT10" i="9"/>
  <c r="CT9" i="9"/>
  <c r="CT8" i="9"/>
  <c r="CQ28" i="9"/>
  <c r="CQ27" i="9"/>
  <c r="CQ26" i="9"/>
  <c r="CQ25" i="9"/>
  <c r="CQ24" i="9"/>
  <c r="CQ23" i="9"/>
  <c r="CQ22" i="9"/>
  <c r="CQ21" i="9"/>
  <c r="CQ20" i="9"/>
  <c r="CQ19" i="9"/>
  <c r="CQ18" i="9"/>
  <c r="CQ17" i="9"/>
  <c r="CQ16" i="9"/>
  <c r="CQ15" i="9"/>
  <c r="CQ14" i="9"/>
  <c r="CQ13" i="9"/>
  <c r="CQ12" i="9"/>
  <c r="CQ11" i="9"/>
  <c r="CQ10" i="9"/>
  <c r="CQ9" i="9"/>
  <c r="CQ8" i="9"/>
  <c r="CN28" i="9"/>
  <c r="CN27" i="9"/>
  <c r="CN26" i="9"/>
  <c r="CN25" i="9"/>
  <c r="CN24" i="9"/>
  <c r="CN23" i="9"/>
  <c r="CN22" i="9"/>
  <c r="CN21" i="9"/>
  <c r="CN20" i="9"/>
  <c r="CN19" i="9"/>
  <c r="CN18" i="9"/>
  <c r="CN17" i="9"/>
  <c r="CN16" i="9"/>
  <c r="CN15" i="9"/>
  <c r="CN14" i="9"/>
  <c r="CN13" i="9"/>
  <c r="CN12" i="9"/>
  <c r="CN11" i="9"/>
  <c r="CN10" i="9"/>
  <c r="CN9" i="9"/>
  <c r="CN8" i="9"/>
  <c r="BV28" i="9"/>
  <c r="BV27" i="9"/>
  <c r="BV26" i="9"/>
  <c r="BV25" i="9"/>
  <c r="BV24" i="9"/>
  <c r="BV23" i="9"/>
  <c r="BV22" i="9"/>
  <c r="BV21" i="9"/>
  <c r="BV20" i="9"/>
  <c r="BV19" i="9"/>
  <c r="BV18" i="9"/>
  <c r="BV17" i="9"/>
  <c r="BV16" i="9"/>
  <c r="BV15" i="9"/>
  <c r="BV14" i="9"/>
  <c r="BV13" i="9"/>
  <c r="BV12" i="9"/>
  <c r="BV11" i="9"/>
  <c r="BV10" i="9"/>
  <c r="BV9" i="9"/>
  <c r="BV8" i="9"/>
  <c r="BS28" i="9"/>
  <c r="BS27" i="9"/>
  <c r="BS26" i="9"/>
  <c r="BS25" i="9"/>
  <c r="BS24" i="9"/>
  <c r="BS23" i="9"/>
  <c r="BS22" i="9"/>
  <c r="BS21" i="9"/>
  <c r="BS20" i="9"/>
  <c r="BS19" i="9"/>
  <c r="BS18" i="9"/>
  <c r="BS17" i="9"/>
  <c r="BS16" i="9"/>
  <c r="BS15" i="9"/>
  <c r="BS14" i="9"/>
  <c r="BS13" i="9"/>
  <c r="BS12" i="9"/>
  <c r="BS11" i="9"/>
  <c r="BS10" i="9"/>
  <c r="BS9" i="9"/>
  <c r="BS8" i="9"/>
  <c r="BP28" i="9"/>
  <c r="BP27" i="9"/>
  <c r="BP26" i="9"/>
  <c r="BP25" i="9"/>
  <c r="BP24" i="9"/>
  <c r="BP23" i="9"/>
  <c r="BP22" i="9"/>
  <c r="BP21" i="9"/>
  <c r="BP20" i="9"/>
  <c r="BP19" i="9"/>
  <c r="BP18" i="9"/>
  <c r="BP17" i="9"/>
  <c r="BP16" i="9"/>
  <c r="BP15" i="9"/>
  <c r="BP14" i="9"/>
  <c r="BP13" i="9"/>
  <c r="BP12" i="9"/>
  <c r="BP11" i="9"/>
  <c r="BP10" i="9"/>
  <c r="BP9" i="9"/>
  <c r="BP8" i="9"/>
  <c r="AH28" i="9"/>
  <c r="AH27" i="9"/>
  <c r="AH26" i="9"/>
  <c r="AH25" i="9"/>
  <c r="AH24" i="9"/>
  <c r="AH23" i="9"/>
  <c r="AH22" i="9"/>
  <c r="AH21" i="9"/>
  <c r="AH20" i="9"/>
  <c r="AH19" i="9"/>
  <c r="AH18" i="9"/>
  <c r="AH17" i="9"/>
  <c r="AH16" i="9"/>
  <c r="AH15" i="9"/>
  <c r="AH14" i="9"/>
  <c r="AH13" i="9"/>
  <c r="AH12" i="9"/>
  <c r="AH11" i="9"/>
  <c r="AH10" i="9"/>
  <c r="AH9" i="9"/>
  <c r="AH8" i="9"/>
  <c r="AE28" i="9"/>
  <c r="AE27" i="9"/>
  <c r="AE26" i="9"/>
  <c r="AE25" i="9"/>
  <c r="AE24" i="9"/>
  <c r="AE23" i="9"/>
  <c r="AE22" i="9"/>
  <c r="AE21" i="9"/>
  <c r="AE20" i="9"/>
  <c r="AE19" i="9"/>
  <c r="AE18" i="9"/>
  <c r="AE17" i="9"/>
  <c r="AE16" i="9"/>
  <c r="AE15" i="9"/>
  <c r="AE14" i="9"/>
  <c r="AE13" i="9"/>
  <c r="AE12" i="9"/>
  <c r="AE11" i="9"/>
  <c r="AE10" i="9"/>
  <c r="AE9" i="9"/>
  <c r="AE8" i="9"/>
  <c r="AB28" i="9"/>
  <c r="AB27" i="9"/>
  <c r="AB26" i="9"/>
  <c r="AB25" i="9"/>
  <c r="AB24" i="9"/>
  <c r="AB23" i="9"/>
  <c r="AB22" i="9"/>
  <c r="AB21" i="9"/>
  <c r="AB20" i="9"/>
  <c r="AB19" i="9"/>
  <c r="AB18" i="9"/>
  <c r="AB17" i="9"/>
  <c r="AB16" i="9"/>
  <c r="AB15" i="9"/>
  <c r="AB14" i="9"/>
  <c r="AB13" i="9"/>
  <c r="AB12" i="9"/>
  <c r="AB11" i="9"/>
  <c r="AB10" i="9"/>
  <c r="AB9" i="9"/>
  <c r="AB8" i="9"/>
  <c r="Z28" i="9"/>
  <c r="Z27" i="9"/>
  <c r="Z26" i="9"/>
  <c r="Z25" i="9"/>
  <c r="Z24" i="9"/>
  <c r="Z23" i="9"/>
  <c r="Z22" i="9"/>
  <c r="Z21" i="9"/>
  <c r="Z20" i="9"/>
  <c r="Z19" i="9"/>
  <c r="Z18" i="9"/>
  <c r="Z17" i="9"/>
  <c r="Z16" i="9"/>
  <c r="Z15" i="9"/>
  <c r="Z14" i="9"/>
  <c r="Z13" i="9"/>
  <c r="Z12" i="9"/>
  <c r="Z11" i="9"/>
  <c r="Z10" i="9"/>
  <c r="Z9" i="9"/>
  <c r="Z8" i="9"/>
  <c r="W28" i="9"/>
  <c r="W27" i="9"/>
  <c r="W26" i="9"/>
  <c r="W25" i="9"/>
  <c r="W24" i="9"/>
  <c r="W23" i="9"/>
  <c r="W22" i="9"/>
  <c r="W21" i="9"/>
  <c r="W20" i="9"/>
  <c r="W19" i="9"/>
  <c r="W18" i="9"/>
  <c r="W17" i="9"/>
  <c r="W16" i="9"/>
  <c r="W15" i="9"/>
  <c r="W14" i="9"/>
  <c r="W13" i="9"/>
  <c r="W12" i="9"/>
  <c r="W11" i="9"/>
  <c r="W10" i="9"/>
  <c r="W9" i="9"/>
  <c r="W8" i="9"/>
  <c r="T28" i="9"/>
  <c r="T27" i="9"/>
  <c r="T26" i="9"/>
  <c r="T25" i="9"/>
  <c r="T24" i="9"/>
  <c r="T23" i="9"/>
  <c r="T22" i="9"/>
  <c r="T21" i="9"/>
  <c r="T20" i="9"/>
  <c r="T19" i="9"/>
  <c r="T18" i="9"/>
  <c r="T17" i="9"/>
  <c r="T16" i="9"/>
  <c r="T15" i="9"/>
  <c r="T14" i="9"/>
  <c r="T13" i="9"/>
  <c r="T12" i="9"/>
  <c r="T11" i="9"/>
  <c r="T10" i="9"/>
  <c r="T9" i="9"/>
  <c r="T8" i="9"/>
  <c r="R28" i="9"/>
  <c r="R27" i="9"/>
  <c r="R26" i="9"/>
  <c r="R25" i="9"/>
  <c r="R24" i="9"/>
  <c r="R23" i="9"/>
  <c r="R22" i="9"/>
  <c r="R21" i="9"/>
  <c r="R20" i="9"/>
  <c r="R19" i="9"/>
  <c r="R18" i="9"/>
  <c r="R17" i="9"/>
  <c r="R16" i="9"/>
  <c r="R15" i="9"/>
  <c r="R14" i="9"/>
  <c r="R13" i="9"/>
  <c r="R12" i="9"/>
  <c r="R11" i="9"/>
  <c r="R10" i="9"/>
  <c r="R9" i="9"/>
  <c r="R8" i="9"/>
  <c r="O28" i="9"/>
  <c r="O27" i="9"/>
  <c r="O26" i="9"/>
  <c r="O25" i="9"/>
  <c r="O24" i="9"/>
  <c r="O23" i="9"/>
  <c r="O22" i="9"/>
  <c r="O21" i="9"/>
  <c r="O20" i="9"/>
  <c r="O19" i="9"/>
  <c r="O18" i="9"/>
  <c r="O17" i="9"/>
  <c r="O16" i="9"/>
  <c r="O15" i="9"/>
  <c r="O14" i="9"/>
  <c r="O13" i="9"/>
  <c r="O12" i="9"/>
  <c r="O11" i="9"/>
  <c r="O10" i="9"/>
  <c r="O9" i="9"/>
  <c r="O8" i="9"/>
  <c r="L28" i="9"/>
  <c r="L27" i="9"/>
  <c r="L26" i="9"/>
  <c r="L25" i="9"/>
  <c r="L24" i="9"/>
  <c r="L23" i="9"/>
  <c r="L22" i="9"/>
  <c r="L21" i="9"/>
  <c r="L20" i="9"/>
  <c r="L19" i="9"/>
  <c r="L18" i="9"/>
  <c r="L17" i="9"/>
  <c r="L16" i="9"/>
  <c r="L15" i="9"/>
  <c r="L14" i="9"/>
  <c r="L13" i="9"/>
  <c r="L12" i="9"/>
  <c r="L11" i="9"/>
  <c r="L10" i="9"/>
  <c r="L9" i="9"/>
  <c r="L8" i="9"/>
  <c r="CL28" i="9"/>
  <c r="CI28" i="9"/>
  <c r="CF28" i="9"/>
  <c r="CD28" i="9"/>
  <c r="CA28" i="9"/>
  <c r="BX28" i="9"/>
  <c r="BN28" i="9"/>
  <c r="BK28" i="9"/>
  <c r="BH28" i="9"/>
  <c r="BF28" i="9"/>
  <c r="BC28" i="9"/>
  <c r="AZ28" i="9"/>
  <c r="AX28" i="9"/>
  <c r="AU28" i="9"/>
  <c r="AR28" i="9"/>
  <c r="AP28" i="9"/>
  <c r="AM28" i="9"/>
  <c r="AJ28" i="9"/>
  <c r="J28" i="9"/>
  <c r="G28" i="9"/>
  <c r="D28" i="9"/>
  <c r="CL27" i="9"/>
  <c r="CI27" i="9"/>
  <c r="CF27" i="9"/>
  <c r="CD27" i="9"/>
  <c r="CA27" i="9"/>
  <c r="BX27" i="9"/>
  <c r="BN27" i="9"/>
  <c r="BK27" i="9"/>
  <c r="BH27" i="9"/>
  <c r="BF27" i="9"/>
  <c r="BC27" i="9"/>
  <c r="AZ27" i="9"/>
  <c r="AX27" i="9"/>
  <c r="AU27" i="9"/>
  <c r="AR27" i="9"/>
  <c r="AP27" i="9"/>
  <c r="AM27" i="9"/>
  <c r="AJ27" i="9"/>
  <c r="J27" i="9"/>
  <c r="G27" i="9"/>
  <c r="D27" i="9"/>
  <c r="CL26" i="9"/>
  <c r="CI26" i="9"/>
  <c r="CF26" i="9"/>
  <c r="CD26" i="9"/>
  <c r="CA26" i="9"/>
  <c r="BX26" i="9"/>
  <c r="BN26" i="9"/>
  <c r="BK26" i="9"/>
  <c r="BH26" i="9"/>
  <c r="BF26" i="9"/>
  <c r="BC26" i="9"/>
  <c r="AZ26" i="9"/>
  <c r="AX26" i="9"/>
  <c r="AU26" i="9"/>
  <c r="AR26" i="9"/>
  <c r="AP26" i="9"/>
  <c r="AM26" i="9"/>
  <c r="AJ26" i="9"/>
  <c r="J26" i="9"/>
  <c r="G26" i="9"/>
  <c r="D26" i="9"/>
  <c r="CL25" i="9"/>
  <c r="CI25" i="9"/>
  <c r="CF25" i="9"/>
  <c r="CD25" i="9"/>
  <c r="CA25" i="9"/>
  <c r="BX25" i="9"/>
  <c r="BN25" i="9"/>
  <c r="BK25" i="9"/>
  <c r="BH25" i="9"/>
  <c r="BF25" i="9"/>
  <c r="BC25" i="9"/>
  <c r="AZ25" i="9"/>
  <c r="AX25" i="9"/>
  <c r="AU25" i="9"/>
  <c r="AR25" i="9"/>
  <c r="AP25" i="9"/>
  <c r="AM25" i="9"/>
  <c r="AJ25" i="9"/>
  <c r="J25" i="9"/>
  <c r="G25" i="9"/>
  <c r="D25" i="9"/>
  <c r="CL24" i="9"/>
  <c r="CI24" i="9"/>
  <c r="CF24" i="9"/>
  <c r="CD24" i="9"/>
  <c r="CA24" i="9"/>
  <c r="BX24" i="9"/>
  <c r="BN24" i="9"/>
  <c r="BK24" i="9"/>
  <c r="BH24" i="9"/>
  <c r="BF24" i="9"/>
  <c r="BC24" i="9"/>
  <c r="AZ24" i="9"/>
  <c r="AX24" i="9"/>
  <c r="AU24" i="9"/>
  <c r="AR24" i="9"/>
  <c r="AP24" i="9"/>
  <c r="AM24" i="9"/>
  <c r="AJ24" i="9"/>
  <c r="J24" i="9"/>
  <c r="G24" i="9"/>
  <c r="D24" i="9"/>
  <c r="CL23" i="9"/>
  <c r="CI23" i="9"/>
  <c r="CF23" i="9"/>
  <c r="CD23" i="9"/>
  <c r="CA23" i="9"/>
  <c r="BX23" i="9"/>
  <c r="BN23" i="9"/>
  <c r="BK23" i="9"/>
  <c r="BH23" i="9"/>
  <c r="BF23" i="9"/>
  <c r="BC23" i="9"/>
  <c r="AZ23" i="9"/>
  <c r="AX23" i="9"/>
  <c r="AU23" i="9"/>
  <c r="AR23" i="9"/>
  <c r="AP23" i="9"/>
  <c r="AM23" i="9"/>
  <c r="AJ23" i="9"/>
  <c r="J23" i="9"/>
  <c r="G23" i="9"/>
  <c r="D23" i="9"/>
  <c r="CL22" i="9"/>
  <c r="CI22" i="9"/>
  <c r="CF22" i="9"/>
  <c r="CD22" i="9"/>
  <c r="CA22" i="9"/>
  <c r="BX22" i="9"/>
  <c r="BN22" i="9"/>
  <c r="BK22" i="9"/>
  <c r="BH22" i="9"/>
  <c r="BF22" i="9"/>
  <c r="BC22" i="9"/>
  <c r="AZ22" i="9"/>
  <c r="AX22" i="9"/>
  <c r="AU22" i="9"/>
  <c r="AR22" i="9"/>
  <c r="AP22" i="9"/>
  <c r="AM22" i="9"/>
  <c r="AJ22" i="9"/>
  <c r="J22" i="9"/>
  <c r="G22" i="9"/>
  <c r="D22" i="9"/>
  <c r="CL21" i="9"/>
  <c r="CI21" i="9"/>
  <c r="CF21" i="9"/>
  <c r="CD21" i="9"/>
  <c r="CA21" i="9"/>
  <c r="BX21" i="9"/>
  <c r="BN21" i="9"/>
  <c r="BK21" i="9"/>
  <c r="BH21" i="9"/>
  <c r="BF21" i="9"/>
  <c r="BC21" i="9"/>
  <c r="AZ21" i="9"/>
  <c r="AX21" i="9"/>
  <c r="AU21" i="9"/>
  <c r="AR21" i="9"/>
  <c r="AP21" i="9"/>
  <c r="AM21" i="9"/>
  <c r="AJ21" i="9"/>
  <c r="J21" i="9"/>
  <c r="G21" i="9"/>
  <c r="D21" i="9"/>
  <c r="CL20" i="9"/>
  <c r="CI20" i="9"/>
  <c r="CF20" i="9"/>
  <c r="CD20" i="9"/>
  <c r="CA20" i="9"/>
  <c r="BX20" i="9"/>
  <c r="BN20" i="9"/>
  <c r="BK20" i="9"/>
  <c r="BH20" i="9"/>
  <c r="BF20" i="9"/>
  <c r="BC20" i="9"/>
  <c r="AZ20" i="9"/>
  <c r="AX20" i="9"/>
  <c r="AU20" i="9"/>
  <c r="AR20" i="9"/>
  <c r="AP20" i="9"/>
  <c r="AM20" i="9"/>
  <c r="AJ20" i="9"/>
  <c r="J20" i="9"/>
  <c r="G20" i="9"/>
  <c r="D20" i="9"/>
  <c r="CL19" i="9"/>
  <c r="CI19" i="9"/>
  <c r="CF19" i="9"/>
  <c r="CD19" i="9"/>
  <c r="CA19" i="9"/>
  <c r="BX19" i="9"/>
  <c r="BN19" i="9"/>
  <c r="BK19" i="9"/>
  <c r="BH19" i="9"/>
  <c r="BF19" i="9"/>
  <c r="BC19" i="9"/>
  <c r="AZ19" i="9"/>
  <c r="AX19" i="9"/>
  <c r="AU19" i="9"/>
  <c r="AR19" i="9"/>
  <c r="AP19" i="9"/>
  <c r="AM19" i="9"/>
  <c r="AJ19" i="9"/>
  <c r="J19" i="9"/>
  <c r="G19" i="9"/>
  <c r="D19" i="9"/>
  <c r="CL18" i="9"/>
  <c r="CI18" i="9"/>
  <c r="CF18" i="9"/>
  <c r="CD18" i="9"/>
  <c r="CA18" i="9"/>
  <c r="BX18" i="9"/>
  <c r="BN18" i="9"/>
  <c r="BK18" i="9"/>
  <c r="BH18" i="9"/>
  <c r="BF18" i="9"/>
  <c r="BC18" i="9"/>
  <c r="AZ18" i="9"/>
  <c r="AX18" i="9"/>
  <c r="AU18" i="9"/>
  <c r="AR18" i="9"/>
  <c r="AP18" i="9"/>
  <c r="AM18" i="9"/>
  <c r="AJ18" i="9"/>
  <c r="J18" i="9"/>
  <c r="G18" i="9"/>
  <c r="D18" i="9"/>
  <c r="CL17" i="9"/>
  <c r="CI17" i="9"/>
  <c r="CF17" i="9"/>
  <c r="CD17" i="9"/>
  <c r="CA17" i="9"/>
  <c r="BX17" i="9"/>
  <c r="BN17" i="9"/>
  <c r="BK17" i="9"/>
  <c r="BH17" i="9"/>
  <c r="BF17" i="9"/>
  <c r="BC17" i="9"/>
  <c r="AZ17" i="9"/>
  <c r="AX17" i="9"/>
  <c r="AU17" i="9"/>
  <c r="AR17" i="9"/>
  <c r="AP17" i="9"/>
  <c r="AM17" i="9"/>
  <c r="AJ17" i="9"/>
  <c r="J17" i="9"/>
  <c r="G17" i="9"/>
  <c r="D17" i="9"/>
  <c r="CL16" i="9"/>
  <c r="CI16" i="9"/>
  <c r="CF16" i="9"/>
  <c r="CD16" i="9"/>
  <c r="CA16" i="9"/>
  <c r="BX16" i="9"/>
  <c r="BN16" i="9"/>
  <c r="BK16" i="9"/>
  <c r="BH16" i="9"/>
  <c r="BF16" i="9"/>
  <c r="BC16" i="9"/>
  <c r="AZ16" i="9"/>
  <c r="AX16" i="9"/>
  <c r="AU16" i="9"/>
  <c r="AR16" i="9"/>
  <c r="AP16" i="9"/>
  <c r="AM16" i="9"/>
  <c r="AJ16" i="9"/>
  <c r="J16" i="9"/>
  <c r="G16" i="9"/>
  <c r="D16" i="9"/>
  <c r="CL15" i="9"/>
  <c r="CI15" i="9"/>
  <c r="CF15" i="9"/>
  <c r="CD15" i="9"/>
  <c r="CA15" i="9"/>
  <c r="BX15" i="9"/>
  <c r="BN15" i="9"/>
  <c r="BK15" i="9"/>
  <c r="BH15" i="9"/>
  <c r="BF15" i="9"/>
  <c r="BC15" i="9"/>
  <c r="AZ15" i="9"/>
  <c r="AX15" i="9"/>
  <c r="AU15" i="9"/>
  <c r="AR15" i="9"/>
  <c r="AP15" i="9"/>
  <c r="AM15" i="9"/>
  <c r="AJ15" i="9"/>
  <c r="J15" i="9"/>
  <c r="G15" i="9"/>
  <c r="D15" i="9"/>
  <c r="CL14" i="9"/>
  <c r="CI14" i="9"/>
  <c r="CF14" i="9"/>
  <c r="CD14" i="9"/>
  <c r="CA14" i="9"/>
  <c r="BX14" i="9"/>
  <c r="BN14" i="9"/>
  <c r="BK14" i="9"/>
  <c r="BH14" i="9"/>
  <c r="BF14" i="9"/>
  <c r="BC14" i="9"/>
  <c r="AZ14" i="9"/>
  <c r="AX14" i="9"/>
  <c r="AU14" i="9"/>
  <c r="AR14" i="9"/>
  <c r="AP14" i="9"/>
  <c r="AM14" i="9"/>
  <c r="AJ14" i="9"/>
  <c r="J14" i="9"/>
  <c r="G14" i="9"/>
  <c r="D14" i="9"/>
  <c r="CL13" i="9"/>
  <c r="CI13" i="9"/>
  <c r="CF13" i="9"/>
  <c r="CD13" i="9"/>
  <c r="CA13" i="9"/>
  <c r="BX13" i="9"/>
  <c r="BN13" i="9"/>
  <c r="BK13" i="9"/>
  <c r="BH13" i="9"/>
  <c r="BF13" i="9"/>
  <c r="BC13" i="9"/>
  <c r="AZ13" i="9"/>
  <c r="AX13" i="9"/>
  <c r="AU13" i="9"/>
  <c r="AR13" i="9"/>
  <c r="AP13" i="9"/>
  <c r="AM13" i="9"/>
  <c r="AJ13" i="9"/>
  <c r="J13" i="9"/>
  <c r="G13" i="9"/>
  <c r="D13" i="9"/>
  <c r="CL12" i="9"/>
  <c r="CI12" i="9"/>
  <c r="CF12" i="9"/>
  <c r="CD12" i="9"/>
  <c r="CA12" i="9"/>
  <c r="BX12" i="9"/>
  <c r="BN12" i="9"/>
  <c r="BK12" i="9"/>
  <c r="BH12" i="9"/>
  <c r="BF12" i="9"/>
  <c r="BC12" i="9"/>
  <c r="AZ12" i="9"/>
  <c r="AX12" i="9"/>
  <c r="AU12" i="9"/>
  <c r="AR12" i="9"/>
  <c r="AP12" i="9"/>
  <c r="AM12" i="9"/>
  <c r="AJ12" i="9"/>
  <c r="J12" i="9"/>
  <c r="G12" i="9"/>
  <c r="D12" i="9"/>
  <c r="CL11" i="9"/>
  <c r="CI11" i="9"/>
  <c r="CF11" i="9"/>
  <c r="CD11" i="9"/>
  <c r="CA11" i="9"/>
  <c r="BX11" i="9"/>
  <c r="BN11" i="9"/>
  <c r="BK11" i="9"/>
  <c r="BH11" i="9"/>
  <c r="BF11" i="9"/>
  <c r="BC11" i="9"/>
  <c r="AZ11" i="9"/>
  <c r="AX11" i="9"/>
  <c r="AU11" i="9"/>
  <c r="AR11" i="9"/>
  <c r="AP11" i="9"/>
  <c r="AM11" i="9"/>
  <c r="AJ11" i="9"/>
  <c r="J11" i="9"/>
  <c r="G11" i="9"/>
  <c r="D11" i="9"/>
  <c r="CL10" i="9"/>
  <c r="CI10" i="9"/>
  <c r="CF10" i="9"/>
  <c r="CD10" i="9"/>
  <c r="CA10" i="9"/>
  <c r="BX10" i="9"/>
  <c r="BN10" i="9"/>
  <c r="BK10" i="9"/>
  <c r="BH10" i="9"/>
  <c r="BF10" i="9"/>
  <c r="BC10" i="9"/>
  <c r="AZ10" i="9"/>
  <c r="AX10" i="9"/>
  <c r="AU10" i="9"/>
  <c r="AR10" i="9"/>
  <c r="AP10" i="9"/>
  <c r="AM10" i="9"/>
  <c r="AJ10" i="9"/>
  <c r="J10" i="9"/>
  <c r="G10" i="9"/>
  <c r="D10" i="9"/>
  <c r="CL9" i="9"/>
  <c r="CI9" i="9"/>
  <c r="CF9" i="9"/>
  <c r="CD9" i="9"/>
  <c r="CA9" i="9"/>
  <c r="BX9" i="9"/>
  <c r="BN9" i="9"/>
  <c r="BK9" i="9"/>
  <c r="BH9" i="9"/>
  <c r="BF9" i="9"/>
  <c r="BC9" i="9"/>
  <c r="AZ9" i="9"/>
  <c r="AX9" i="9"/>
  <c r="AU9" i="9"/>
  <c r="AR9" i="9"/>
  <c r="AP9" i="9"/>
  <c r="AM9" i="9"/>
  <c r="AJ9" i="9"/>
  <c r="J9" i="9"/>
  <c r="G9" i="9"/>
  <c r="D9" i="9"/>
  <c r="CL8" i="9"/>
  <c r="CI8" i="9"/>
  <c r="CF8" i="9"/>
  <c r="CD8" i="9"/>
  <c r="CA8" i="9"/>
  <c r="BX8" i="9"/>
  <c r="BN8" i="9"/>
  <c r="BK8" i="9"/>
  <c r="BH8" i="9"/>
  <c r="BF8" i="9"/>
  <c r="BC8" i="9"/>
  <c r="AZ8" i="9"/>
  <c r="AX8" i="9"/>
  <c r="AU8" i="9"/>
  <c r="AR8" i="9"/>
  <c r="AP8" i="9"/>
  <c r="AM8" i="9"/>
  <c r="AJ8" i="9"/>
  <c r="J8" i="9"/>
  <c r="G8" i="9"/>
  <c r="D8" i="9"/>
  <c r="U45" i="8"/>
  <c r="Q45" i="8"/>
  <c r="O45" i="8"/>
  <c r="M45" i="8"/>
  <c r="K45" i="8"/>
  <c r="I45" i="8"/>
  <c r="G45" i="8"/>
  <c r="E45" i="8"/>
  <c r="C45" i="8"/>
  <c r="GT33" i="8"/>
  <c r="GT34" i="8" s="1"/>
  <c r="GT35" i="8" s="1"/>
  <c r="GT36" i="8" s="1"/>
  <c r="GT37" i="8" s="1"/>
  <c r="GT38" i="8" s="1"/>
  <c r="GT39" i="8" s="1"/>
  <c r="GT40" i="8" s="1"/>
  <c r="GT41" i="8" s="1"/>
  <c r="GT42" i="8" s="1"/>
  <c r="GT43" i="8" s="1"/>
  <c r="GT44" i="8" s="1"/>
  <c r="FV33" i="8"/>
  <c r="FV34" i="8" s="1"/>
  <c r="FV35" i="8" s="1"/>
  <c r="FV36" i="8" s="1"/>
  <c r="FV37" i="8" s="1"/>
  <c r="FV38" i="8" s="1"/>
  <c r="FV39" i="8" s="1"/>
  <c r="FV40" i="8" s="1"/>
  <c r="FV41" i="8" s="1"/>
  <c r="FV42" i="8" s="1"/>
  <c r="FV43" i="8" s="1"/>
  <c r="FV44" i="8" s="1"/>
  <c r="FJ33" i="8"/>
  <c r="FJ34" i="8" s="1"/>
  <c r="FJ35" i="8" s="1"/>
  <c r="FJ36" i="8" s="1"/>
  <c r="FJ37" i="8" s="1"/>
  <c r="FJ38" i="8" s="1"/>
  <c r="FJ39" i="8" s="1"/>
  <c r="FJ40" i="8" s="1"/>
  <c r="FJ41" i="8" s="1"/>
  <c r="FJ42" i="8" s="1"/>
  <c r="FJ43" i="8" s="1"/>
  <c r="FJ44" i="8" s="1"/>
  <c r="BA33" i="8"/>
  <c r="BA34" i="8" s="1"/>
  <c r="BA35" i="8" s="1"/>
  <c r="BA36" i="8" s="1"/>
  <c r="BA37" i="8" s="1"/>
  <c r="BA38" i="8" s="1"/>
  <c r="BA39" i="8" s="1"/>
  <c r="BA40" i="8" s="1"/>
  <c r="BA41" i="8" s="1"/>
  <c r="BA42" i="8" s="1"/>
  <c r="BA43" i="8" s="1"/>
  <c r="BA44" i="8" s="1"/>
  <c r="T33" i="8"/>
  <c r="T34" i="8" s="1"/>
  <c r="T35" i="8" s="1"/>
  <c r="T36" i="8" s="1"/>
  <c r="T37" i="8" s="1"/>
  <c r="T38" i="8" s="1"/>
  <c r="T39" i="8" s="1"/>
  <c r="T40" i="8" s="1"/>
  <c r="T41" i="8" s="1"/>
  <c r="T42" i="8" s="1"/>
  <c r="T43" i="8" s="1"/>
  <c r="T44" i="8" s="1"/>
  <c r="GX32" i="8"/>
  <c r="GX33" i="8" s="1"/>
  <c r="GX34" i="8" s="1"/>
  <c r="GX35" i="8" s="1"/>
  <c r="GX36" i="8" s="1"/>
  <c r="GX37" i="8" s="1"/>
  <c r="GX38" i="8" s="1"/>
  <c r="GX39" i="8" s="1"/>
  <c r="GX40" i="8" s="1"/>
  <c r="GX41" i="8" s="1"/>
  <c r="GX42" i="8" s="1"/>
  <c r="GX43" i="8" s="1"/>
  <c r="GX44" i="8" s="1"/>
  <c r="GP32" i="8"/>
  <c r="GP33" i="8" s="1"/>
  <c r="GP34" i="8" s="1"/>
  <c r="GP35" i="8" s="1"/>
  <c r="GP36" i="8" s="1"/>
  <c r="GP37" i="8" s="1"/>
  <c r="GP38" i="8" s="1"/>
  <c r="GP39" i="8" s="1"/>
  <c r="GP40" i="8" s="1"/>
  <c r="GP41" i="8" s="1"/>
  <c r="GP42" i="8" s="1"/>
  <c r="GP43" i="8" s="1"/>
  <c r="GP44" i="8" s="1"/>
  <c r="FP32" i="8"/>
  <c r="FP33" i="8" s="1"/>
  <c r="FP34" i="8" s="1"/>
  <c r="FP35" i="8" s="1"/>
  <c r="FP36" i="8" s="1"/>
  <c r="FP37" i="8" s="1"/>
  <c r="FP38" i="8" s="1"/>
  <c r="FP39" i="8" s="1"/>
  <c r="FP40" i="8" s="1"/>
  <c r="FP41" i="8" s="1"/>
  <c r="FP42" i="8" s="1"/>
  <c r="FP43" i="8" s="1"/>
  <c r="FP44" i="8" s="1"/>
  <c r="FJ32" i="8"/>
  <c r="FH32" i="8"/>
  <c r="FH33" i="8" s="1"/>
  <c r="FH34" i="8" s="1"/>
  <c r="FH35" i="8" s="1"/>
  <c r="FH36" i="8" s="1"/>
  <c r="FH37" i="8" s="1"/>
  <c r="FH38" i="8" s="1"/>
  <c r="FH39" i="8" s="1"/>
  <c r="FH40" i="8" s="1"/>
  <c r="FH41" i="8" s="1"/>
  <c r="FH42" i="8" s="1"/>
  <c r="FH43" i="8" s="1"/>
  <c r="FH44" i="8" s="1"/>
  <c r="CK32" i="8"/>
  <c r="CK33" i="8" s="1"/>
  <c r="CK34" i="8" s="1"/>
  <c r="CK35" i="8" s="1"/>
  <c r="CK36" i="8" s="1"/>
  <c r="CK37" i="8" s="1"/>
  <c r="CK38" i="8" s="1"/>
  <c r="CK39" i="8" s="1"/>
  <c r="CK40" i="8" s="1"/>
  <c r="CK41" i="8" s="1"/>
  <c r="CK42" i="8" s="1"/>
  <c r="CK43" i="8" s="1"/>
  <c r="CK44" i="8" s="1"/>
  <c r="X32" i="8"/>
  <c r="X33" i="8" s="1"/>
  <c r="X34" i="8" s="1"/>
  <c r="X35" i="8" s="1"/>
  <c r="X36" i="8" s="1"/>
  <c r="X37" i="8" s="1"/>
  <c r="X38" i="8" s="1"/>
  <c r="X39" i="8" s="1"/>
  <c r="X40" i="8" s="1"/>
  <c r="X41" i="8" s="1"/>
  <c r="X42" i="8" s="1"/>
  <c r="X43" i="8" s="1"/>
  <c r="X44" i="8" s="1"/>
  <c r="HO31" i="8"/>
  <c r="HO32" i="8" s="1"/>
  <c r="HO33" i="8" s="1"/>
  <c r="HO34" i="8" s="1"/>
  <c r="HO35" i="8" s="1"/>
  <c r="HO36" i="8" s="1"/>
  <c r="HO37" i="8" s="1"/>
  <c r="HO38" i="8" s="1"/>
  <c r="HO39" i="8" s="1"/>
  <c r="HO40" i="8" s="1"/>
  <c r="HO41" i="8" s="1"/>
  <c r="HO42" i="8" s="1"/>
  <c r="HO43" i="8" s="1"/>
  <c r="HO44" i="8" s="1"/>
  <c r="HK31" i="8"/>
  <c r="HK32" i="8" s="1"/>
  <c r="HK33" i="8" s="1"/>
  <c r="HK34" i="8" s="1"/>
  <c r="HK35" i="8" s="1"/>
  <c r="HK36" i="8" s="1"/>
  <c r="HK37" i="8" s="1"/>
  <c r="HK38" i="8" s="1"/>
  <c r="HK39" i="8" s="1"/>
  <c r="HK40" i="8" s="1"/>
  <c r="HK41" i="8" s="1"/>
  <c r="HK42" i="8" s="1"/>
  <c r="HK43" i="8" s="1"/>
  <c r="HK44" i="8" s="1"/>
  <c r="HG31" i="8"/>
  <c r="HG32" i="8" s="1"/>
  <c r="HG33" i="8" s="1"/>
  <c r="HG34" i="8" s="1"/>
  <c r="HG35" i="8" s="1"/>
  <c r="HG36" i="8" s="1"/>
  <c r="HG37" i="8" s="1"/>
  <c r="HG38" i="8" s="1"/>
  <c r="HG39" i="8" s="1"/>
  <c r="HG40" i="8" s="1"/>
  <c r="HG41" i="8" s="1"/>
  <c r="HG42" i="8" s="1"/>
  <c r="HG43" i="8" s="1"/>
  <c r="HG44" i="8" s="1"/>
  <c r="HB31" i="8"/>
  <c r="HB32" i="8" s="1"/>
  <c r="HB33" i="8" s="1"/>
  <c r="HB34" i="8" s="1"/>
  <c r="HB35" i="8" s="1"/>
  <c r="HB36" i="8" s="1"/>
  <c r="HB37" i="8" s="1"/>
  <c r="HB38" i="8" s="1"/>
  <c r="HB39" i="8" s="1"/>
  <c r="HB40" i="8" s="1"/>
  <c r="HB41" i="8" s="1"/>
  <c r="HB42" i="8" s="1"/>
  <c r="HB43" i="8" s="1"/>
  <c r="HB44" i="8" s="1"/>
  <c r="GX31" i="8"/>
  <c r="GT31" i="8"/>
  <c r="GT32" i="8" s="1"/>
  <c r="GP31" i="8"/>
  <c r="GN31" i="8"/>
  <c r="GN32" i="8" s="1"/>
  <c r="GN33" i="8" s="1"/>
  <c r="GN34" i="8" s="1"/>
  <c r="GN35" i="8" s="1"/>
  <c r="GN36" i="8" s="1"/>
  <c r="GN37" i="8" s="1"/>
  <c r="GN38" i="8" s="1"/>
  <c r="GN39" i="8" s="1"/>
  <c r="GN40" i="8" s="1"/>
  <c r="GN41" i="8" s="1"/>
  <c r="GN42" i="8" s="1"/>
  <c r="GN43" i="8" s="1"/>
  <c r="GN44" i="8" s="1"/>
  <c r="GL31" i="8"/>
  <c r="GL32" i="8" s="1"/>
  <c r="GL33" i="8" s="1"/>
  <c r="GL34" i="8" s="1"/>
  <c r="GL35" i="8" s="1"/>
  <c r="GL36" i="8" s="1"/>
  <c r="GL37" i="8" s="1"/>
  <c r="GL38" i="8" s="1"/>
  <c r="GL39" i="8" s="1"/>
  <c r="GL40" i="8" s="1"/>
  <c r="GL41" i="8" s="1"/>
  <c r="GL42" i="8" s="1"/>
  <c r="GL43" i="8" s="1"/>
  <c r="GL44" i="8" s="1"/>
  <c r="GI31" i="8"/>
  <c r="GI32" i="8" s="1"/>
  <c r="GI33" i="8" s="1"/>
  <c r="GI34" i="8" s="1"/>
  <c r="GI35" i="8" s="1"/>
  <c r="GI36" i="8" s="1"/>
  <c r="GI37" i="8" s="1"/>
  <c r="GI38" i="8" s="1"/>
  <c r="GI39" i="8" s="1"/>
  <c r="GI40" i="8" s="1"/>
  <c r="GI41" i="8" s="1"/>
  <c r="GI42" i="8" s="1"/>
  <c r="GI43" i="8" s="1"/>
  <c r="GI44" i="8" s="1"/>
  <c r="GG31" i="8"/>
  <c r="GG32" i="8" s="1"/>
  <c r="GG33" i="8" s="1"/>
  <c r="GG34" i="8" s="1"/>
  <c r="GG35" i="8" s="1"/>
  <c r="GG36" i="8" s="1"/>
  <c r="GG37" i="8" s="1"/>
  <c r="GG38" i="8" s="1"/>
  <c r="GG39" i="8" s="1"/>
  <c r="GG40" i="8" s="1"/>
  <c r="GG41" i="8" s="1"/>
  <c r="GG42" i="8" s="1"/>
  <c r="GG43" i="8" s="1"/>
  <c r="GG44" i="8" s="1"/>
  <c r="GD31" i="8"/>
  <c r="GD32" i="8" s="1"/>
  <c r="GD33" i="8" s="1"/>
  <c r="GD34" i="8" s="1"/>
  <c r="GD35" i="8" s="1"/>
  <c r="GD36" i="8" s="1"/>
  <c r="GD37" i="8" s="1"/>
  <c r="GD38" i="8" s="1"/>
  <c r="GD39" i="8" s="1"/>
  <c r="GD40" i="8" s="1"/>
  <c r="GD41" i="8" s="1"/>
  <c r="GD42" i="8" s="1"/>
  <c r="GD43" i="8" s="1"/>
  <c r="GD44" i="8" s="1"/>
  <c r="GB31" i="8"/>
  <c r="GB32" i="8" s="1"/>
  <c r="GB33" i="8" s="1"/>
  <c r="GB34" i="8" s="1"/>
  <c r="GB35" i="8" s="1"/>
  <c r="GB36" i="8" s="1"/>
  <c r="GB37" i="8" s="1"/>
  <c r="GB38" i="8" s="1"/>
  <c r="GB39" i="8" s="1"/>
  <c r="GB40" i="8" s="1"/>
  <c r="GB41" i="8" s="1"/>
  <c r="GB42" i="8" s="1"/>
  <c r="GB43" i="8" s="1"/>
  <c r="GB44" i="8" s="1"/>
  <c r="FZ31" i="8"/>
  <c r="FZ32" i="8" s="1"/>
  <c r="FZ33" i="8" s="1"/>
  <c r="FZ34" i="8" s="1"/>
  <c r="FZ35" i="8" s="1"/>
  <c r="FZ36" i="8" s="1"/>
  <c r="FZ37" i="8" s="1"/>
  <c r="FZ38" i="8" s="1"/>
  <c r="FZ39" i="8" s="1"/>
  <c r="FZ40" i="8" s="1"/>
  <c r="FZ41" i="8" s="1"/>
  <c r="FZ42" i="8" s="1"/>
  <c r="FZ43" i="8" s="1"/>
  <c r="FZ44" i="8" s="1"/>
  <c r="FX31" i="8"/>
  <c r="FX32" i="8" s="1"/>
  <c r="FX33" i="8" s="1"/>
  <c r="FX34" i="8" s="1"/>
  <c r="FX35" i="8" s="1"/>
  <c r="FX36" i="8" s="1"/>
  <c r="FX37" i="8" s="1"/>
  <c r="FX38" i="8" s="1"/>
  <c r="FX39" i="8" s="1"/>
  <c r="FX40" i="8" s="1"/>
  <c r="FX41" i="8" s="1"/>
  <c r="FX42" i="8" s="1"/>
  <c r="FX43" i="8" s="1"/>
  <c r="FX44" i="8" s="1"/>
  <c r="FV31" i="8"/>
  <c r="FV32" i="8" s="1"/>
  <c r="FT31" i="8"/>
  <c r="FT32" i="8" s="1"/>
  <c r="FT33" i="8" s="1"/>
  <c r="FT34" i="8" s="1"/>
  <c r="FT35" i="8" s="1"/>
  <c r="FT36" i="8" s="1"/>
  <c r="FT37" i="8" s="1"/>
  <c r="FT38" i="8" s="1"/>
  <c r="FT39" i="8" s="1"/>
  <c r="FT40" i="8" s="1"/>
  <c r="FT41" i="8" s="1"/>
  <c r="FT42" i="8" s="1"/>
  <c r="FT43" i="8" s="1"/>
  <c r="FT44" i="8" s="1"/>
  <c r="FR31" i="8"/>
  <c r="FR32" i="8" s="1"/>
  <c r="FR33" i="8" s="1"/>
  <c r="FR34" i="8" s="1"/>
  <c r="FR35" i="8" s="1"/>
  <c r="FR36" i="8" s="1"/>
  <c r="FR37" i="8" s="1"/>
  <c r="FR38" i="8" s="1"/>
  <c r="FR39" i="8" s="1"/>
  <c r="FR40" i="8" s="1"/>
  <c r="FR41" i="8" s="1"/>
  <c r="FR42" i="8" s="1"/>
  <c r="FR43" i="8" s="1"/>
  <c r="FR44" i="8" s="1"/>
  <c r="FP31" i="8"/>
  <c r="FN31" i="8"/>
  <c r="FN32" i="8" s="1"/>
  <c r="FN33" i="8" s="1"/>
  <c r="FN34" i="8" s="1"/>
  <c r="FN35" i="8" s="1"/>
  <c r="FN36" i="8" s="1"/>
  <c r="FN37" i="8" s="1"/>
  <c r="FN38" i="8" s="1"/>
  <c r="FN39" i="8" s="1"/>
  <c r="FN40" i="8" s="1"/>
  <c r="FN41" i="8" s="1"/>
  <c r="FN42" i="8" s="1"/>
  <c r="FN43" i="8" s="1"/>
  <c r="FN44" i="8" s="1"/>
  <c r="FL31" i="8"/>
  <c r="FL32" i="8" s="1"/>
  <c r="FL33" i="8" s="1"/>
  <c r="FL34" i="8" s="1"/>
  <c r="FL35" i="8" s="1"/>
  <c r="FL36" i="8" s="1"/>
  <c r="FL37" i="8" s="1"/>
  <c r="FL38" i="8" s="1"/>
  <c r="FL39" i="8" s="1"/>
  <c r="FL40" i="8" s="1"/>
  <c r="FL41" i="8" s="1"/>
  <c r="FL42" i="8" s="1"/>
  <c r="FL43" i="8" s="1"/>
  <c r="FL44" i="8" s="1"/>
  <c r="FJ31" i="8"/>
  <c r="FH31" i="8"/>
  <c r="FF31" i="8"/>
  <c r="FF32" i="8" s="1"/>
  <c r="FF33" i="8" s="1"/>
  <c r="FF34" i="8" s="1"/>
  <c r="FF35" i="8" s="1"/>
  <c r="FF36" i="8" s="1"/>
  <c r="FF37" i="8" s="1"/>
  <c r="FF38" i="8" s="1"/>
  <c r="FF39" i="8" s="1"/>
  <c r="FF40" i="8" s="1"/>
  <c r="FF41" i="8" s="1"/>
  <c r="FF42" i="8" s="1"/>
  <c r="FF43" i="8" s="1"/>
  <c r="FF44" i="8" s="1"/>
  <c r="FD31" i="8"/>
  <c r="FD32" i="8" s="1"/>
  <c r="FD33" i="8" s="1"/>
  <c r="FD34" i="8" s="1"/>
  <c r="FD35" i="8" s="1"/>
  <c r="FD36" i="8" s="1"/>
  <c r="FD37" i="8" s="1"/>
  <c r="FD38" i="8" s="1"/>
  <c r="FD39" i="8" s="1"/>
  <c r="FD40" i="8" s="1"/>
  <c r="FD41" i="8" s="1"/>
  <c r="FD42" i="8" s="1"/>
  <c r="FD43" i="8" s="1"/>
  <c r="FD44" i="8" s="1"/>
  <c r="EY31" i="8"/>
  <c r="EY32" i="8" s="1"/>
  <c r="EY33" i="8" s="1"/>
  <c r="EY34" i="8" s="1"/>
  <c r="EY35" i="8" s="1"/>
  <c r="EY36" i="8" s="1"/>
  <c r="EY37" i="8" s="1"/>
  <c r="EY38" i="8" s="1"/>
  <c r="EY39" i="8" s="1"/>
  <c r="EY40" i="8" s="1"/>
  <c r="EY41" i="8" s="1"/>
  <c r="EY42" i="8" s="1"/>
  <c r="EY43" i="8" s="1"/>
  <c r="EY44" i="8" s="1"/>
  <c r="EU31" i="8"/>
  <c r="EU32" i="8" s="1"/>
  <c r="EU33" i="8" s="1"/>
  <c r="EU34" i="8" s="1"/>
  <c r="EU35" i="8" s="1"/>
  <c r="EU36" i="8" s="1"/>
  <c r="EU37" i="8" s="1"/>
  <c r="EU38" i="8" s="1"/>
  <c r="EU39" i="8" s="1"/>
  <c r="EU40" i="8" s="1"/>
  <c r="EU41" i="8" s="1"/>
  <c r="EU42" i="8" s="1"/>
  <c r="EU43" i="8" s="1"/>
  <c r="EU44" i="8" s="1"/>
  <c r="ER31" i="8"/>
  <c r="ER32" i="8" s="1"/>
  <c r="ER33" i="8" s="1"/>
  <c r="ER34" i="8" s="1"/>
  <c r="ER35" i="8" s="1"/>
  <c r="ER36" i="8" s="1"/>
  <c r="ER37" i="8" s="1"/>
  <c r="ER38" i="8" s="1"/>
  <c r="ER39" i="8" s="1"/>
  <c r="ER40" i="8" s="1"/>
  <c r="ER41" i="8" s="1"/>
  <c r="ER42" i="8" s="1"/>
  <c r="ER43" i="8" s="1"/>
  <c r="ER44" i="8" s="1"/>
  <c r="EP31" i="8"/>
  <c r="EP32" i="8" s="1"/>
  <c r="EP33" i="8" s="1"/>
  <c r="EP34" i="8" s="1"/>
  <c r="EP35" i="8" s="1"/>
  <c r="EP36" i="8" s="1"/>
  <c r="EP37" i="8" s="1"/>
  <c r="EP38" i="8" s="1"/>
  <c r="EP39" i="8" s="1"/>
  <c r="EP40" i="8" s="1"/>
  <c r="EP41" i="8" s="1"/>
  <c r="EP42" i="8" s="1"/>
  <c r="EP43" i="8" s="1"/>
  <c r="EP44" i="8" s="1"/>
  <c r="DV31" i="8"/>
  <c r="DV32" i="8" s="1"/>
  <c r="DV33" i="8" s="1"/>
  <c r="DV34" i="8" s="1"/>
  <c r="DV35" i="8" s="1"/>
  <c r="DV36" i="8" s="1"/>
  <c r="DV37" i="8" s="1"/>
  <c r="DV38" i="8" s="1"/>
  <c r="DV39" i="8" s="1"/>
  <c r="DV40" i="8" s="1"/>
  <c r="DV41" i="8" s="1"/>
  <c r="DV42" i="8" s="1"/>
  <c r="DV43" i="8" s="1"/>
  <c r="DV44" i="8" s="1"/>
  <c r="DP31" i="8"/>
  <c r="DP32" i="8" s="1"/>
  <c r="DP33" i="8" s="1"/>
  <c r="DP34" i="8" s="1"/>
  <c r="DP35" i="8" s="1"/>
  <c r="DP36" i="8" s="1"/>
  <c r="DP37" i="8" s="1"/>
  <c r="DP38" i="8" s="1"/>
  <c r="DP39" i="8" s="1"/>
  <c r="DP40" i="8" s="1"/>
  <c r="DP41" i="8" s="1"/>
  <c r="DP42" i="8" s="1"/>
  <c r="DP43" i="8" s="1"/>
  <c r="DP44" i="8" s="1"/>
  <c r="CK31" i="8"/>
  <c r="CG31" i="8"/>
  <c r="CG32" i="8" s="1"/>
  <c r="CG33" i="8" s="1"/>
  <c r="CG34" i="8" s="1"/>
  <c r="CG35" i="8" s="1"/>
  <c r="CG36" i="8" s="1"/>
  <c r="CG37" i="8" s="1"/>
  <c r="CG38" i="8" s="1"/>
  <c r="CG39" i="8" s="1"/>
  <c r="CG40" i="8" s="1"/>
  <c r="CG41" i="8" s="1"/>
  <c r="CG42" i="8" s="1"/>
  <c r="CG43" i="8" s="1"/>
  <c r="CG44" i="8" s="1"/>
  <c r="CC31" i="8"/>
  <c r="CC32" i="8" s="1"/>
  <c r="CC33" i="8" s="1"/>
  <c r="CC34" i="8" s="1"/>
  <c r="CC35" i="8" s="1"/>
  <c r="CC36" i="8" s="1"/>
  <c r="CC37" i="8" s="1"/>
  <c r="CC38" i="8" s="1"/>
  <c r="CC39" i="8" s="1"/>
  <c r="CC40" i="8" s="1"/>
  <c r="CC41" i="8" s="1"/>
  <c r="CC42" i="8" s="1"/>
  <c r="CC43" i="8" s="1"/>
  <c r="CC44" i="8" s="1"/>
  <c r="BY31" i="8"/>
  <c r="BY32" i="8" s="1"/>
  <c r="BY33" i="8" s="1"/>
  <c r="BY34" i="8" s="1"/>
  <c r="BY35" i="8" s="1"/>
  <c r="BY36" i="8" s="1"/>
  <c r="BY37" i="8" s="1"/>
  <c r="BY38" i="8" s="1"/>
  <c r="BY39" i="8" s="1"/>
  <c r="BY40" i="8" s="1"/>
  <c r="BY41" i="8" s="1"/>
  <c r="BY42" i="8" s="1"/>
  <c r="BY43" i="8" s="1"/>
  <c r="BY44" i="8" s="1"/>
  <c r="BU31" i="8"/>
  <c r="BU32" i="8" s="1"/>
  <c r="BU33" i="8" s="1"/>
  <c r="BU34" i="8" s="1"/>
  <c r="BU35" i="8" s="1"/>
  <c r="BU36" i="8" s="1"/>
  <c r="BU37" i="8" s="1"/>
  <c r="BU38" i="8" s="1"/>
  <c r="BU39" i="8" s="1"/>
  <c r="BU40" i="8" s="1"/>
  <c r="BU41" i="8" s="1"/>
  <c r="BU42" i="8" s="1"/>
  <c r="BU43" i="8" s="1"/>
  <c r="BU44" i="8" s="1"/>
  <c r="BQ31" i="8"/>
  <c r="BQ32" i="8" s="1"/>
  <c r="BQ33" i="8" s="1"/>
  <c r="BQ34" i="8" s="1"/>
  <c r="BQ35" i="8" s="1"/>
  <c r="BQ36" i="8" s="1"/>
  <c r="BQ37" i="8" s="1"/>
  <c r="BQ38" i="8" s="1"/>
  <c r="BQ39" i="8" s="1"/>
  <c r="BQ40" i="8" s="1"/>
  <c r="BQ41" i="8" s="1"/>
  <c r="BQ42" i="8" s="1"/>
  <c r="BQ43" i="8" s="1"/>
  <c r="BQ44" i="8" s="1"/>
  <c r="BM31" i="8"/>
  <c r="BM32" i="8" s="1"/>
  <c r="BM33" i="8" s="1"/>
  <c r="BM34" i="8" s="1"/>
  <c r="BM35" i="8" s="1"/>
  <c r="BM36" i="8" s="1"/>
  <c r="BM37" i="8" s="1"/>
  <c r="BM38" i="8" s="1"/>
  <c r="BM39" i="8" s="1"/>
  <c r="BM40" i="8" s="1"/>
  <c r="BM41" i="8" s="1"/>
  <c r="BM42" i="8" s="1"/>
  <c r="BM43" i="8" s="1"/>
  <c r="BM44" i="8" s="1"/>
  <c r="BI31" i="8"/>
  <c r="BI32" i="8" s="1"/>
  <c r="BI33" i="8" s="1"/>
  <c r="BI34" i="8" s="1"/>
  <c r="BI35" i="8" s="1"/>
  <c r="BI36" i="8" s="1"/>
  <c r="BI37" i="8" s="1"/>
  <c r="BI38" i="8" s="1"/>
  <c r="BI39" i="8" s="1"/>
  <c r="BI40" i="8" s="1"/>
  <c r="BI41" i="8" s="1"/>
  <c r="BI42" i="8" s="1"/>
  <c r="BI43" i="8" s="1"/>
  <c r="BI44" i="8" s="1"/>
  <c r="BE31" i="8"/>
  <c r="BE32" i="8" s="1"/>
  <c r="BE33" i="8" s="1"/>
  <c r="BE34" i="8" s="1"/>
  <c r="BE35" i="8" s="1"/>
  <c r="BE36" i="8" s="1"/>
  <c r="BE37" i="8" s="1"/>
  <c r="BE38" i="8" s="1"/>
  <c r="BE39" i="8" s="1"/>
  <c r="BE40" i="8" s="1"/>
  <c r="BE41" i="8" s="1"/>
  <c r="BE42" i="8" s="1"/>
  <c r="BE43" i="8" s="1"/>
  <c r="BE44" i="8" s="1"/>
  <c r="BA31" i="8"/>
  <c r="BA32" i="8" s="1"/>
  <c r="AW31" i="8"/>
  <c r="AW32" i="8" s="1"/>
  <c r="AW33" i="8" s="1"/>
  <c r="AW34" i="8" s="1"/>
  <c r="AW35" i="8" s="1"/>
  <c r="AW36" i="8" s="1"/>
  <c r="AW37" i="8" s="1"/>
  <c r="AW38" i="8" s="1"/>
  <c r="AW39" i="8" s="1"/>
  <c r="AW40" i="8" s="1"/>
  <c r="AW41" i="8" s="1"/>
  <c r="AW42" i="8" s="1"/>
  <c r="AW43" i="8" s="1"/>
  <c r="AW44" i="8" s="1"/>
  <c r="AS31" i="8"/>
  <c r="AS32" i="8" s="1"/>
  <c r="AS33" i="8" s="1"/>
  <c r="AS34" i="8" s="1"/>
  <c r="AS35" i="8" s="1"/>
  <c r="AS36" i="8" s="1"/>
  <c r="AS37" i="8" s="1"/>
  <c r="AS38" i="8" s="1"/>
  <c r="AS39" i="8" s="1"/>
  <c r="AS40" i="8" s="1"/>
  <c r="AS41" i="8" s="1"/>
  <c r="AS42" i="8" s="1"/>
  <c r="AS43" i="8" s="1"/>
  <c r="AS44" i="8" s="1"/>
  <c r="AO31" i="8"/>
  <c r="AO32" i="8" s="1"/>
  <c r="AO33" i="8" s="1"/>
  <c r="AO34" i="8" s="1"/>
  <c r="AO35" i="8" s="1"/>
  <c r="AO36" i="8" s="1"/>
  <c r="AO37" i="8" s="1"/>
  <c r="AO38" i="8" s="1"/>
  <c r="AO39" i="8" s="1"/>
  <c r="AO40" i="8" s="1"/>
  <c r="AO41" i="8" s="1"/>
  <c r="AO42" i="8" s="1"/>
  <c r="AO43" i="8" s="1"/>
  <c r="AO44" i="8" s="1"/>
  <c r="AL31" i="8"/>
  <c r="AL32" i="8" s="1"/>
  <c r="AL33" i="8" s="1"/>
  <c r="AL34" i="8" s="1"/>
  <c r="AL35" i="8" s="1"/>
  <c r="AL36" i="8" s="1"/>
  <c r="AL37" i="8" s="1"/>
  <c r="AL38" i="8" s="1"/>
  <c r="AL39" i="8" s="1"/>
  <c r="AL40" i="8" s="1"/>
  <c r="AL41" i="8" s="1"/>
  <c r="AL42" i="8" s="1"/>
  <c r="AL43" i="8" s="1"/>
  <c r="AL44" i="8" s="1"/>
  <c r="AJ31" i="8"/>
  <c r="AJ32" i="8" s="1"/>
  <c r="AJ33" i="8" s="1"/>
  <c r="AJ34" i="8" s="1"/>
  <c r="AJ35" i="8" s="1"/>
  <c r="AJ36" i="8" s="1"/>
  <c r="AJ37" i="8" s="1"/>
  <c r="AJ38" i="8" s="1"/>
  <c r="AJ39" i="8" s="1"/>
  <c r="AJ40" i="8" s="1"/>
  <c r="AJ41" i="8" s="1"/>
  <c r="AJ42" i="8" s="1"/>
  <c r="AJ43" i="8" s="1"/>
  <c r="AJ44" i="8" s="1"/>
  <c r="AF31" i="8"/>
  <c r="AF32" i="8" s="1"/>
  <c r="AF33" i="8" s="1"/>
  <c r="AF34" i="8" s="1"/>
  <c r="AF35" i="8" s="1"/>
  <c r="AF36" i="8" s="1"/>
  <c r="AF37" i="8" s="1"/>
  <c r="AF38" i="8" s="1"/>
  <c r="AF39" i="8" s="1"/>
  <c r="AF40" i="8" s="1"/>
  <c r="AF41" i="8" s="1"/>
  <c r="AF42" i="8" s="1"/>
  <c r="AF43" i="8" s="1"/>
  <c r="AF44" i="8" s="1"/>
  <c r="AB31" i="8"/>
  <c r="AB32" i="8" s="1"/>
  <c r="AB33" i="8" s="1"/>
  <c r="AB34" i="8" s="1"/>
  <c r="AB35" i="8" s="1"/>
  <c r="AB36" i="8" s="1"/>
  <c r="AB37" i="8" s="1"/>
  <c r="AB38" i="8" s="1"/>
  <c r="AB39" i="8" s="1"/>
  <c r="AB40" i="8" s="1"/>
  <c r="AB41" i="8" s="1"/>
  <c r="AB42" i="8" s="1"/>
  <c r="AB43" i="8" s="1"/>
  <c r="AB44" i="8" s="1"/>
  <c r="X31" i="8"/>
  <c r="T31" i="8"/>
  <c r="T32" i="8" s="1"/>
  <c r="P31" i="8"/>
  <c r="P32" i="8" s="1"/>
  <c r="P33" i="8" s="1"/>
  <c r="P34" i="8" s="1"/>
  <c r="P35" i="8" s="1"/>
  <c r="P36" i="8" s="1"/>
  <c r="P37" i="8" s="1"/>
  <c r="P38" i="8" s="1"/>
  <c r="P39" i="8" s="1"/>
  <c r="P40" i="8" s="1"/>
  <c r="P41" i="8" s="1"/>
  <c r="P42" i="8" s="1"/>
  <c r="P43" i="8" s="1"/>
  <c r="P44" i="8" s="1"/>
  <c r="N31" i="8"/>
  <c r="N32" i="8" s="1"/>
  <c r="N33" i="8" s="1"/>
  <c r="N34" i="8" s="1"/>
  <c r="N35" i="8" s="1"/>
  <c r="N36" i="8" s="1"/>
  <c r="N37" i="8" s="1"/>
  <c r="N38" i="8" s="1"/>
  <c r="N39" i="8" s="1"/>
  <c r="N40" i="8" s="1"/>
  <c r="N41" i="8" s="1"/>
  <c r="N42" i="8" s="1"/>
  <c r="N43" i="8" s="1"/>
  <c r="N44" i="8" s="1"/>
  <c r="L31" i="8"/>
  <c r="L32" i="8" s="1"/>
  <c r="L33" i="8" s="1"/>
  <c r="L34" i="8" s="1"/>
  <c r="L35" i="8" s="1"/>
  <c r="L36" i="8" s="1"/>
  <c r="L37" i="8" s="1"/>
  <c r="L38" i="8" s="1"/>
  <c r="L39" i="8" s="1"/>
  <c r="L40" i="8" s="1"/>
  <c r="L41" i="8" s="1"/>
  <c r="L42" i="8" s="1"/>
  <c r="L43" i="8" s="1"/>
  <c r="L44" i="8" s="1"/>
  <c r="H31" i="8"/>
  <c r="H32" i="8" s="1"/>
  <c r="H33" i="8" s="1"/>
  <c r="H34" i="8" s="1"/>
  <c r="H35" i="8" s="1"/>
  <c r="H36" i="8" s="1"/>
  <c r="H37" i="8" s="1"/>
  <c r="H38" i="8" s="1"/>
  <c r="H39" i="8" s="1"/>
  <c r="H40" i="8" s="1"/>
  <c r="H41" i="8" s="1"/>
  <c r="H42" i="8" s="1"/>
  <c r="H43" i="8" s="1"/>
  <c r="H44" i="8" s="1"/>
  <c r="D31" i="8"/>
  <c r="D32" i="8" s="1"/>
  <c r="D33" i="8" s="1"/>
  <c r="D34" i="8" s="1"/>
  <c r="D35" i="8" s="1"/>
  <c r="D36" i="8" s="1"/>
  <c r="D37" i="8" s="1"/>
  <c r="D38" i="8" s="1"/>
  <c r="D39" i="8" s="1"/>
  <c r="D40" i="8" s="1"/>
  <c r="D41" i="8" s="1"/>
  <c r="D42" i="8" s="1"/>
  <c r="D43" i="8" s="1"/>
  <c r="D44" i="8" s="1"/>
  <c r="IR30" i="8"/>
  <c r="IR31" i="8" s="1"/>
  <c r="IR32" i="8" s="1"/>
  <c r="IR33" i="8" s="1"/>
  <c r="IR34" i="8" s="1"/>
  <c r="IR35" i="8" s="1"/>
  <c r="IR36" i="8" s="1"/>
  <c r="IR37" i="8" s="1"/>
  <c r="IR38" i="8" s="1"/>
  <c r="IR39" i="8" s="1"/>
  <c r="IR40" i="8" s="1"/>
  <c r="IR41" i="8" s="1"/>
  <c r="IR42" i="8" s="1"/>
  <c r="IR43" i="8" s="1"/>
  <c r="IR44" i="8" s="1"/>
  <c r="IR45" i="8" s="1"/>
  <c r="IR46" i="8" s="1"/>
  <c r="IN30" i="8"/>
  <c r="IN31" i="8" s="1"/>
  <c r="IN32" i="8" s="1"/>
  <c r="IN33" i="8" s="1"/>
  <c r="IN34" i="8" s="1"/>
  <c r="IN35" i="8" s="1"/>
  <c r="IN36" i="8" s="1"/>
  <c r="IN37" i="8" s="1"/>
  <c r="IN38" i="8" s="1"/>
  <c r="IN39" i="8" s="1"/>
  <c r="IN40" i="8" s="1"/>
  <c r="IN41" i="8" s="1"/>
  <c r="IN42" i="8" s="1"/>
  <c r="IN43" i="8" s="1"/>
  <c r="IN44" i="8" s="1"/>
  <c r="IN45" i="8" s="1"/>
  <c r="IN46" i="8" s="1"/>
  <c r="IJ30" i="8"/>
  <c r="IJ31" i="8" s="1"/>
  <c r="IJ32" i="8" s="1"/>
  <c r="IJ33" i="8" s="1"/>
  <c r="IJ34" i="8" s="1"/>
  <c r="IJ35" i="8" s="1"/>
  <c r="IJ36" i="8" s="1"/>
  <c r="IJ37" i="8" s="1"/>
  <c r="IJ38" i="8" s="1"/>
  <c r="IJ39" i="8" s="1"/>
  <c r="IJ40" i="8" s="1"/>
  <c r="IJ41" i="8" s="1"/>
  <c r="IJ42" i="8" s="1"/>
  <c r="IJ43" i="8" s="1"/>
  <c r="IJ44" i="8" s="1"/>
  <c r="IJ45" i="8" s="1"/>
  <c r="IJ46" i="8" s="1"/>
  <c r="IF30" i="8"/>
  <c r="IF31" i="8" s="1"/>
  <c r="IF32" i="8" s="1"/>
  <c r="IF33" i="8" s="1"/>
  <c r="IF34" i="8" s="1"/>
  <c r="IF35" i="8" s="1"/>
  <c r="IF36" i="8" s="1"/>
  <c r="IF37" i="8" s="1"/>
  <c r="IF38" i="8" s="1"/>
  <c r="IF39" i="8" s="1"/>
  <c r="IF40" i="8" s="1"/>
  <c r="IF41" i="8" s="1"/>
  <c r="IF42" i="8" s="1"/>
  <c r="IF43" i="8" s="1"/>
  <c r="IF44" i="8" s="1"/>
  <c r="IF45" i="8" s="1"/>
  <c r="IF46" i="8" s="1"/>
  <c r="IB30" i="8"/>
  <c r="IB31" i="8" s="1"/>
  <c r="IB32" i="8" s="1"/>
  <c r="IB33" i="8" s="1"/>
  <c r="IB34" i="8" s="1"/>
  <c r="IB35" i="8" s="1"/>
  <c r="IB36" i="8" s="1"/>
  <c r="IB37" i="8" s="1"/>
  <c r="IB38" i="8" s="1"/>
  <c r="IB39" i="8" s="1"/>
  <c r="IB40" i="8" s="1"/>
  <c r="IB41" i="8" s="1"/>
  <c r="IB42" i="8" s="1"/>
  <c r="IB43" i="8" s="1"/>
  <c r="IB44" i="8" s="1"/>
  <c r="IB45" i="8" s="1"/>
  <c r="IB46" i="8" s="1"/>
  <c r="HX30" i="8"/>
  <c r="HX31" i="8" s="1"/>
  <c r="HX32" i="8" s="1"/>
  <c r="HX33" i="8" s="1"/>
  <c r="HX34" i="8" s="1"/>
  <c r="HX35" i="8" s="1"/>
  <c r="HX36" i="8" s="1"/>
  <c r="HX37" i="8" s="1"/>
  <c r="HX38" i="8" s="1"/>
  <c r="HX39" i="8" s="1"/>
  <c r="HX40" i="8" s="1"/>
  <c r="HX41" i="8" s="1"/>
  <c r="HX42" i="8" s="1"/>
  <c r="HX43" i="8" s="1"/>
  <c r="HX44" i="8" s="1"/>
  <c r="HX45" i="8" s="1"/>
  <c r="HX46" i="8" s="1"/>
  <c r="HT30" i="8"/>
  <c r="HT31" i="8" s="1"/>
  <c r="HT32" i="8" s="1"/>
  <c r="HT33" i="8" s="1"/>
  <c r="HT34" i="8" s="1"/>
  <c r="HT35" i="8" s="1"/>
  <c r="HT36" i="8" s="1"/>
  <c r="HT37" i="8" s="1"/>
  <c r="HT38" i="8" s="1"/>
  <c r="HT39" i="8" s="1"/>
  <c r="HT40" i="8" s="1"/>
  <c r="HT41" i="8" s="1"/>
  <c r="HT42" i="8" s="1"/>
  <c r="HT43" i="8" s="1"/>
  <c r="HT44" i="8" s="1"/>
  <c r="HT45" i="8" s="1"/>
  <c r="HT46" i="8" s="1"/>
  <c r="HQ30" i="8"/>
  <c r="HQ31" i="8" s="1"/>
  <c r="HQ32" i="8" s="1"/>
  <c r="HQ33" i="8" s="1"/>
  <c r="HQ34" i="8" s="1"/>
  <c r="HQ35" i="8" s="1"/>
  <c r="HQ36" i="8" s="1"/>
  <c r="HQ37" i="8" s="1"/>
  <c r="HQ38" i="8" s="1"/>
  <c r="HQ39" i="8" s="1"/>
  <c r="HQ40" i="8" s="1"/>
  <c r="HQ41" i="8" s="1"/>
  <c r="HQ42" i="8" s="1"/>
  <c r="HQ43" i="8" s="1"/>
  <c r="HQ44" i="8" s="1"/>
  <c r="HM30" i="8"/>
  <c r="HM31" i="8" s="1"/>
  <c r="HM32" i="8" s="1"/>
  <c r="HM33" i="8" s="1"/>
  <c r="HM34" i="8" s="1"/>
  <c r="HM35" i="8" s="1"/>
  <c r="HM36" i="8" s="1"/>
  <c r="HM37" i="8" s="1"/>
  <c r="HM38" i="8" s="1"/>
  <c r="HM39" i="8" s="1"/>
  <c r="HM40" i="8" s="1"/>
  <c r="HM41" i="8" s="1"/>
  <c r="HM42" i="8" s="1"/>
  <c r="HM43" i="8" s="1"/>
  <c r="HM44" i="8" s="1"/>
  <c r="HI30" i="8"/>
  <c r="HI31" i="8" s="1"/>
  <c r="HI32" i="8" s="1"/>
  <c r="HI33" i="8" s="1"/>
  <c r="HI34" i="8" s="1"/>
  <c r="HI35" i="8" s="1"/>
  <c r="HI36" i="8" s="1"/>
  <c r="HI37" i="8" s="1"/>
  <c r="HI38" i="8" s="1"/>
  <c r="HI39" i="8" s="1"/>
  <c r="HI40" i="8" s="1"/>
  <c r="HI41" i="8" s="1"/>
  <c r="HI42" i="8" s="1"/>
  <c r="HI43" i="8" s="1"/>
  <c r="HI44" i="8" s="1"/>
  <c r="HD30" i="8"/>
  <c r="HD31" i="8" s="1"/>
  <c r="HD32" i="8" s="1"/>
  <c r="HD33" i="8" s="1"/>
  <c r="HD34" i="8" s="1"/>
  <c r="HD35" i="8" s="1"/>
  <c r="HD36" i="8" s="1"/>
  <c r="HD37" i="8" s="1"/>
  <c r="HD38" i="8" s="1"/>
  <c r="HD39" i="8" s="1"/>
  <c r="HD40" i="8" s="1"/>
  <c r="HD41" i="8" s="1"/>
  <c r="HD42" i="8" s="1"/>
  <c r="HD43" i="8" s="1"/>
  <c r="HD44" i="8" s="1"/>
  <c r="GZ30" i="8"/>
  <c r="GZ31" i="8" s="1"/>
  <c r="GZ32" i="8" s="1"/>
  <c r="GZ33" i="8" s="1"/>
  <c r="GZ34" i="8" s="1"/>
  <c r="GZ35" i="8" s="1"/>
  <c r="GZ36" i="8" s="1"/>
  <c r="GZ37" i="8" s="1"/>
  <c r="GZ38" i="8" s="1"/>
  <c r="GZ39" i="8" s="1"/>
  <c r="GZ40" i="8" s="1"/>
  <c r="GZ41" i="8" s="1"/>
  <c r="GZ42" i="8" s="1"/>
  <c r="GZ43" i="8" s="1"/>
  <c r="GZ44" i="8" s="1"/>
  <c r="GV30" i="8"/>
  <c r="GV31" i="8" s="1"/>
  <c r="GV32" i="8" s="1"/>
  <c r="GV33" i="8" s="1"/>
  <c r="GV34" i="8" s="1"/>
  <c r="GV35" i="8" s="1"/>
  <c r="GV36" i="8" s="1"/>
  <c r="GV37" i="8" s="1"/>
  <c r="GV38" i="8" s="1"/>
  <c r="GV39" i="8" s="1"/>
  <c r="GV40" i="8" s="1"/>
  <c r="GV41" i="8" s="1"/>
  <c r="GV42" i="8" s="1"/>
  <c r="GV43" i="8" s="1"/>
  <c r="GV44" i="8" s="1"/>
  <c r="GR30" i="8"/>
  <c r="GR31" i="8" s="1"/>
  <c r="GR32" i="8" s="1"/>
  <c r="GR33" i="8" s="1"/>
  <c r="GR34" i="8" s="1"/>
  <c r="GR35" i="8" s="1"/>
  <c r="GR36" i="8" s="1"/>
  <c r="GR37" i="8" s="1"/>
  <c r="GR38" i="8" s="1"/>
  <c r="GR39" i="8" s="1"/>
  <c r="GR40" i="8" s="1"/>
  <c r="GR41" i="8" s="1"/>
  <c r="GR42" i="8" s="1"/>
  <c r="GR43" i="8" s="1"/>
  <c r="GR44" i="8" s="1"/>
  <c r="GN30" i="8"/>
  <c r="FA30" i="8"/>
  <c r="FA31" i="8" s="1"/>
  <c r="FA32" i="8" s="1"/>
  <c r="FA33" i="8" s="1"/>
  <c r="FA34" i="8" s="1"/>
  <c r="FA35" i="8" s="1"/>
  <c r="FA36" i="8" s="1"/>
  <c r="FA37" i="8" s="1"/>
  <c r="FA38" i="8" s="1"/>
  <c r="FA39" i="8" s="1"/>
  <c r="FA40" i="8" s="1"/>
  <c r="FA41" i="8" s="1"/>
  <c r="FA42" i="8" s="1"/>
  <c r="FA43" i="8" s="1"/>
  <c r="FA44" i="8" s="1"/>
  <c r="EW30" i="8"/>
  <c r="EW31" i="8" s="1"/>
  <c r="EW32" i="8" s="1"/>
  <c r="EW33" i="8" s="1"/>
  <c r="EW34" i="8" s="1"/>
  <c r="EW35" i="8" s="1"/>
  <c r="EW36" i="8" s="1"/>
  <c r="EW37" i="8" s="1"/>
  <c r="EW38" i="8" s="1"/>
  <c r="EW39" i="8" s="1"/>
  <c r="EW40" i="8" s="1"/>
  <c r="EW41" i="8" s="1"/>
  <c r="EW42" i="8" s="1"/>
  <c r="EW43" i="8" s="1"/>
  <c r="EW44" i="8" s="1"/>
  <c r="EL30" i="8"/>
  <c r="EL31" i="8" s="1"/>
  <c r="EL32" i="8" s="1"/>
  <c r="EL33" i="8" s="1"/>
  <c r="EL34" i="8" s="1"/>
  <c r="EL35" i="8" s="1"/>
  <c r="EL36" i="8" s="1"/>
  <c r="EL37" i="8" s="1"/>
  <c r="EL38" i="8" s="1"/>
  <c r="EL39" i="8" s="1"/>
  <c r="EL40" i="8" s="1"/>
  <c r="EL41" i="8" s="1"/>
  <c r="EL42" i="8" s="1"/>
  <c r="EL43" i="8" s="1"/>
  <c r="EL44" i="8" s="1"/>
  <c r="EH30" i="8"/>
  <c r="EH31" i="8" s="1"/>
  <c r="EH32" i="8" s="1"/>
  <c r="EH33" i="8" s="1"/>
  <c r="EH34" i="8" s="1"/>
  <c r="EH35" i="8" s="1"/>
  <c r="EH36" i="8" s="1"/>
  <c r="EH37" i="8" s="1"/>
  <c r="EH38" i="8" s="1"/>
  <c r="EH39" i="8" s="1"/>
  <c r="EH40" i="8" s="1"/>
  <c r="EH41" i="8" s="1"/>
  <c r="EH42" i="8" s="1"/>
  <c r="EH43" i="8" s="1"/>
  <c r="EH44" i="8" s="1"/>
  <c r="ED30" i="8"/>
  <c r="ED31" i="8" s="1"/>
  <c r="ED32" i="8" s="1"/>
  <c r="ED33" i="8" s="1"/>
  <c r="ED34" i="8" s="1"/>
  <c r="ED35" i="8" s="1"/>
  <c r="ED36" i="8" s="1"/>
  <c r="ED37" i="8" s="1"/>
  <c r="ED38" i="8" s="1"/>
  <c r="ED39" i="8" s="1"/>
  <c r="ED40" i="8" s="1"/>
  <c r="ED41" i="8" s="1"/>
  <c r="ED42" i="8" s="1"/>
  <c r="ED43" i="8" s="1"/>
  <c r="ED44" i="8" s="1"/>
  <c r="DZ30" i="8"/>
  <c r="DZ31" i="8" s="1"/>
  <c r="DZ32" i="8" s="1"/>
  <c r="DZ33" i="8" s="1"/>
  <c r="DZ34" i="8" s="1"/>
  <c r="DZ35" i="8" s="1"/>
  <c r="DZ36" i="8" s="1"/>
  <c r="DZ37" i="8" s="1"/>
  <c r="DZ38" i="8" s="1"/>
  <c r="DZ39" i="8" s="1"/>
  <c r="DZ40" i="8" s="1"/>
  <c r="DZ41" i="8" s="1"/>
  <c r="DZ42" i="8" s="1"/>
  <c r="DZ43" i="8" s="1"/>
  <c r="DZ44" i="8" s="1"/>
  <c r="DV30" i="8"/>
  <c r="DR30" i="8"/>
  <c r="DR31" i="8" s="1"/>
  <c r="DR32" i="8" s="1"/>
  <c r="DR33" i="8" s="1"/>
  <c r="DR34" i="8" s="1"/>
  <c r="DR35" i="8" s="1"/>
  <c r="DR36" i="8" s="1"/>
  <c r="DR37" i="8" s="1"/>
  <c r="DR38" i="8" s="1"/>
  <c r="DR39" i="8" s="1"/>
  <c r="DR40" i="8" s="1"/>
  <c r="DR41" i="8" s="1"/>
  <c r="DR42" i="8" s="1"/>
  <c r="DR43" i="8" s="1"/>
  <c r="DR44" i="8" s="1"/>
  <c r="DN30" i="8"/>
  <c r="DN31" i="8" s="1"/>
  <c r="DN32" i="8" s="1"/>
  <c r="DN33" i="8" s="1"/>
  <c r="DN34" i="8" s="1"/>
  <c r="DN35" i="8" s="1"/>
  <c r="DN36" i="8" s="1"/>
  <c r="DN37" i="8" s="1"/>
  <c r="DN38" i="8" s="1"/>
  <c r="DN39" i="8" s="1"/>
  <c r="DN40" i="8" s="1"/>
  <c r="DN41" i="8" s="1"/>
  <c r="DN42" i="8" s="1"/>
  <c r="DN43" i="8" s="1"/>
  <c r="DN44" i="8" s="1"/>
  <c r="DL30" i="8"/>
  <c r="DL31" i="8" s="1"/>
  <c r="DL32" i="8" s="1"/>
  <c r="DL33" i="8" s="1"/>
  <c r="DL34" i="8" s="1"/>
  <c r="DL35" i="8" s="1"/>
  <c r="DL36" i="8" s="1"/>
  <c r="DL37" i="8" s="1"/>
  <c r="DL38" i="8" s="1"/>
  <c r="DL39" i="8" s="1"/>
  <c r="DL40" i="8" s="1"/>
  <c r="DL41" i="8" s="1"/>
  <c r="DL42" i="8" s="1"/>
  <c r="DL43" i="8" s="1"/>
  <c r="DL44" i="8" s="1"/>
  <c r="DJ30" i="8"/>
  <c r="DJ31" i="8" s="1"/>
  <c r="DJ32" i="8" s="1"/>
  <c r="DJ33" i="8" s="1"/>
  <c r="DJ34" i="8" s="1"/>
  <c r="DJ35" i="8" s="1"/>
  <c r="DJ36" i="8" s="1"/>
  <c r="DJ37" i="8" s="1"/>
  <c r="DJ38" i="8" s="1"/>
  <c r="DJ39" i="8" s="1"/>
  <c r="DJ40" i="8" s="1"/>
  <c r="DJ41" i="8" s="1"/>
  <c r="DJ42" i="8" s="1"/>
  <c r="DJ43" i="8" s="1"/>
  <c r="DJ44" i="8" s="1"/>
  <c r="DF30" i="8"/>
  <c r="DF31" i="8" s="1"/>
  <c r="DF32" i="8" s="1"/>
  <c r="DF33" i="8" s="1"/>
  <c r="DF34" i="8" s="1"/>
  <c r="DF35" i="8" s="1"/>
  <c r="DF36" i="8" s="1"/>
  <c r="DF37" i="8" s="1"/>
  <c r="DF38" i="8" s="1"/>
  <c r="DF39" i="8" s="1"/>
  <c r="DF40" i="8" s="1"/>
  <c r="DF41" i="8" s="1"/>
  <c r="DF42" i="8" s="1"/>
  <c r="DF43" i="8" s="1"/>
  <c r="DF44" i="8" s="1"/>
  <c r="DB30" i="8"/>
  <c r="DB31" i="8" s="1"/>
  <c r="DB32" i="8" s="1"/>
  <c r="DB33" i="8" s="1"/>
  <c r="DB34" i="8" s="1"/>
  <c r="DB35" i="8" s="1"/>
  <c r="DB36" i="8" s="1"/>
  <c r="DB37" i="8" s="1"/>
  <c r="DB38" i="8" s="1"/>
  <c r="DB39" i="8" s="1"/>
  <c r="DB40" i="8" s="1"/>
  <c r="DB41" i="8" s="1"/>
  <c r="DB42" i="8" s="1"/>
  <c r="DB43" i="8" s="1"/>
  <c r="DB44" i="8" s="1"/>
  <c r="CX30" i="8"/>
  <c r="CX31" i="8" s="1"/>
  <c r="CX32" i="8" s="1"/>
  <c r="CX33" i="8" s="1"/>
  <c r="CX34" i="8" s="1"/>
  <c r="CX35" i="8" s="1"/>
  <c r="CX36" i="8" s="1"/>
  <c r="CX37" i="8" s="1"/>
  <c r="CX38" i="8" s="1"/>
  <c r="CX39" i="8" s="1"/>
  <c r="CX40" i="8" s="1"/>
  <c r="CX41" i="8" s="1"/>
  <c r="CX42" i="8" s="1"/>
  <c r="CX43" i="8" s="1"/>
  <c r="CX44" i="8" s="1"/>
  <c r="CT30" i="8"/>
  <c r="CT31" i="8" s="1"/>
  <c r="CT32" i="8" s="1"/>
  <c r="CT33" i="8" s="1"/>
  <c r="CT34" i="8" s="1"/>
  <c r="CT35" i="8" s="1"/>
  <c r="CT36" i="8" s="1"/>
  <c r="CT37" i="8" s="1"/>
  <c r="CT38" i="8" s="1"/>
  <c r="CT39" i="8" s="1"/>
  <c r="CT40" i="8" s="1"/>
  <c r="CT41" i="8" s="1"/>
  <c r="CT42" i="8" s="1"/>
  <c r="CT43" i="8" s="1"/>
  <c r="CT44" i="8" s="1"/>
  <c r="CP30" i="8"/>
  <c r="CP31" i="8" s="1"/>
  <c r="CP32" i="8" s="1"/>
  <c r="CP33" i="8" s="1"/>
  <c r="CP34" i="8" s="1"/>
  <c r="CP35" i="8" s="1"/>
  <c r="CP36" i="8" s="1"/>
  <c r="CP37" i="8" s="1"/>
  <c r="CP38" i="8" s="1"/>
  <c r="CP39" i="8" s="1"/>
  <c r="CP40" i="8" s="1"/>
  <c r="CP41" i="8" s="1"/>
  <c r="CP42" i="8" s="1"/>
  <c r="CP43" i="8" s="1"/>
  <c r="CP44" i="8" s="1"/>
  <c r="CM30" i="8"/>
  <c r="CM31" i="8" s="1"/>
  <c r="CM32" i="8" s="1"/>
  <c r="CM33" i="8" s="1"/>
  <c r="CM34" i="8" s="1"/>
  <c r="CM35" i="8" s="1"/>
  <c r="CM36" i="8" s="1"/>
  <c r="CM37" i="8" s="1"/>
  <c r="CM38" i="8" s="1"/>
  <c r="CM39" i="8" s="1"/>
  <c r="CM40" i="8" s="1"/>
  <c r="CM41" i="8" s="1"/>
  <c r="CM42" i="8" s="1"/>
  <c r="CM43" i="8" s="1"/>
  <c r="CM44" i="8" s="1"/>
  <c r="CI30" i="8"/>
  <c r="CI31" i="8" s="1"/>
  <c r="CI32" i="8" s="1"/>
  <c r="CI33" i="8" s="1"/>
  <c r="CI34" i="8" s="1"/>
  <c r="CI35" i="8" s="1"/>
  <c r="CI36" i="8" s="1"/>
  <c r="CI37" i="8" s="1"/>
  <c r="CI38" i="8" s="1"/>
  <c r="CI39" i="8" s="1"/>
  <c r="CI40" i="8" s="1"/>
  <c r="CI41" i="8" s="1"/>
  <c r="CI42" i="8" s="1"/>
  <c r="CI43" i="8" s="1"/>
  <c r="CI44" i="8" s="1"/>
  <c r="CE30" i="8"/>
  <c r="CE31" i="8" s="1"/>
  <c r="CE32" i="8" s="1"/>
  <c r="CE33" i="8" s="1"/>
  <c r="CE34" i="8" s="1"/>
  <c r="CE35" i="8" s="1"/>
  <c r="CE36" i="8" s="1"/>
  <c r="CE37" i="8" s="1"/>
  <c r="CE38" i="8" s="1"/>
  <c r="CE39" i="8" s="1"/>
  <c r="CE40" i="8" s="1"/>
  <c r="CE41" i="8" s="1"/>
  <c r="CE42" i="8" s="1"/>
  <c r="CE43" i="8" s="1"/>
  <c r="CE44" i="8" s="1"/>
  <c r="CA30" i="8"/>
  <c r="CA31" i="8" s="1"/>
  <c r="CA32" i="8" s="1"/>
  <c r="CA33" i="8" s="1"/>
  <c r="CA34" i="8" s="1"/>
  <c r="CA35" i="8" s="1"/>
  <c r="CA36" i="8" s="1"/>
  <c r="CA37" i="8" s="1"/>
  <c r="CA38" i="8" s="1"/>
  <c r="CA39" i="8" s="1"/>
  <c r="CA40" i="8" s="1"/>
  <c r="CA41" i="8" s="1"/>
  <c r="CA42" i="8" s="1"/>
  <c r="CA43" i="8" s="1"/>
  <c r="CA44" i="8" s="1"/>
  <c r="BW30" i="8"/>
  <c r="BW31" i="8" s="1"/>
  <c r="BW32" i="8" s="1"/>
  <c r="BW33" i="8" s="1"/>
  <c r="BW34" i="8" s="1"/>
  <c r="BW35" i="8" s="1"/>
  <c r="BW36" i="8" s="1"/>
  <c r="BW37" i="8" s="1"/>
  <c r="BW38" i="8" s="1"/>
  <c r="BW39" i="8" s="1"/>
  <c r="BW40" i="8" s="1"/>
  <c r="BW41" i="8" s="1"/>
  <c r="BW42" i="8" s="1"/>
  <c r="BW43" i="8" s="1"/>
  <c r="BW44" i="8" s="1"/>
  <c r="BS30" i="8"/>
  <c r="BS31" i="8" s="1"/>
  <c r="BS32" i="8" s="1"/>
  <c r="BS33" i="8" s="1"/>
  <c r="BS34" i="8" s="1"/>
  <c r="BS35" i="8" s="1"/>
  <c r="BS36" i="8" s="1"/>
  <c r="BS37" i="8" s="1"/>
  <c r="BS38" i="8" s="1"/>
  <c r="BS39" i="8" s="1"/>
  <c r="BS40" i="8" s="1"/>
  <c r="BS41" i="8" s="1"/>
  <c r="BS42" i="8" s="1"/>
  <c r="BS43" i="8" s="1"/>
  <c r="BS44" i="8" s="1"/>
  <c r="BO30" i="8"/>
  <c r="BO31" i="8" s="1"/>
  <c r="BO32" i="8" s="1"/>
  <c r="BO33" i="8" s="1"/>
  <c r="BO34" i="8" s="1"/>
  <c r="BO35" i="8" s="1"/>
  <c r="BO36" i="8" s="1"/>
  <c r="BO37" i="8" s="1"/>
  <c r="BO38" i="8" s="1"/>
  <c r="BO39" i="8" s="1"/>
  <c r="BO40" i="8" s="1"/>
  <c r="BO41" i="8" s="1"/>
  <c r="BO42" i="8" s="1"/>
  <c r="BO43" i="8" s="1"/>
  <c r="BO44" i="8" s="1"/>
  <c r="BK30" i="8"/>
  <c r="BK31" i="8" s="1"/>
  <c r="BK32" i="8" s="1"/>
  <c r="BK33" i="8" s="1"/>
  <c r="BK34" i="8" s="1"/>
  <c r="BK35" i="8" s="1"/>
  <c r="BK36" i="8" s="1"/>
  <c r="BK37" i="8" s="1"/>
  <c r="BK38" i="8" s="1"/>
  <c r="BK39" i="8" s="1"/>
  <c r="BK40" i="8" s="1"/>
  <c r="BK41" i="8" s="1"/>
  <c r="BK42" i="8" s="1"/>
  <c r="BK43" i="8" s="1"/>
  <c r="BK44" i="8" s="1"/>
  <c r="BG30" i="8"/>
  <c r="BG31" i="8" s="1"/>
  <c r="BG32" i="8" s="1"/>
  <c r="BG33" i="8" s="1"/>
  <c r="BG34" i="8" s="1"/>
  <c r="BG35" i="8" s="1"/>
  <c r="BG36" i="8" s="1"/>
  <c r="BG37" i="8" s="1"/>
  <c r="BG38" i="8" s="1"/>
  <c r="BG39" i="8" s="1"/>
  <c r="BG40" i="8" s="1"/>
  <c r="BG41" i="8" s="1"/>
  <c r="BG42" i="8" s="1"/>
  <c r="BG43" i="8" s="1"/>
  <c r="BG44" i="8" s="1"/>
  <c r="BC30" i="8"/>
  <c r="BC31" i="8" s="1"/>
  <c r="BC32" i="8" s="1"/>
  <c r="BC33" i="8" s="1"/>
  <c r="BC34" i="8" s="1"/>
  <c r="BC35" i="8" s="1"/>
  <c r="BC36" i="8" s="1"/>
  <c r="BC37" i="8" s="1"/>
  <c r="BC38" i="8" s="1"/>
  <c r="BC39" i="8" s="1"/>
  <c r="BC40" i="8" s="1"/>
  <c r="BC41" i="8" s="1"/>
  <c r="BC42" i="8" s="1"/>
  <c r="BC43" i="8" s="1"/>
  <c r="BC44" i="8" s="1"/>
  <c r="AY30" i="8"/>
  <c r="AY31" i="8" s="1"/>
  <c r="AY32" i="8" s="1"/>
  <c r="AY33" i="8" s="1"/>
  <c r="AY34" i="8" s="1"/>
  <c r="AY35" i="8" s="1"/>
  <c r="AY36" i="8" s="1"/>
  <c r="AY37" i="8" s="1"/>
  <c r="AY38" i="8" s="1"/>
  <c r="AY39" i="8" s="1"/>
  <c r="AY40" i="8" s="1"/>
  <c r="AY41" i="8" s="1"/>
  <c r="AY42" i="8" s="1"/>
  <c r="AY43" i="8" s="1"/>
  <c r="AY44" i="8" s="1"/>
  <c r="AU30" i="8"/>
  <c r="AU31" i="8" s="1"/>
  <c r="AU32" i="8" s="1"/>
  <c r="AU33" i="8" s="1"/>
  <c r="AU34" i="8" s="1"/>
  <c r="AU35" i="8" s="1"/>
  <c r="AU36" i="8" s="1"/>
  <c r="AU37" i="8" s="1"/>
  <c r="AU38" i="8" s="1"/>
  <c r="AU39" i="8" s="1"/>
  <c r="AU40" i="8" s="1"/>
  <c r="AU41" i="8" s="1"/>
  <c r="AU42" i="8" s="1"/>
  <c r="AU43" i="8" s="1"/>
  <c r="AU44" i="8" s="1"/>
  <c r="AQ30" i="8"/>
  <c r="AQ31" i="8" s="1"/>
  <c r="AQ32" i="8" s="1"/>
  <c r="AQ33" i="8" s="1"/>
  <c r="AQ34" i="8" s="1"/>
  <c r="AQ35" i="8" s="1"/>
  <c r="AQ36" i="8" s="1"/>
  <c r="AQ37" i="8" s="1"/>
  <c r="AQ38" i="8" s="1"/>
  <c r="AQ39" i="8" s="1"/>
  <c r="AQ40" i="8" s="1"/>
  <c r="AQ41" i="8" s="1"/>
  <c r="AQ42" i="8" s="1"/>
  <c r="AQ43" i="8" s="1"/>
  <c r="AQ44" i="8" s="1"/>
  <c r="AL30" i="8"/>
  <c r="AH30" i="8"/>
  <c r="AH31" i="8" s="1"/>
  <c r="AH32" i="8" s="1"/>
  <c r="AH33" i="8" s="1"/>
  <c r="AH34" i="8" s="1"/>
  <c r="AH35" i="8" s="1"/>
  <c r="AH36" i="8" s="1"/>
  <c r="AH37" i="8" s="1"/>
  <c r="AH38" i="8" s="1"/>
  <c r="AH39" i="8" s="1"/>
  <c r="AH40" i="8" s="1"/>
  <c r="AH41" i="8" s="1"/>
  <c r="AH42" i="8" s="1"/>
  <c r="AH43" i="8" s="1"/>
  <c r="AH44" i="8" s="1"/>
  <c r="AD30" i="8"/>
  <c r="AD31" i="8" s="1"/>
  <c r="AD32" i="8" s="1"/>
  <c r="AD33" i="8" s="1"/>
  <c r="AD34" i="8" s="1"/>
  <c r="AD35" i="8" s="1"/>
  <c r="AD36" i="8" s="1"/>
  <c r="AD37" i="8" s="1"/>
  <c r="AD38" i="8" s="1"/>
  <c r="AD39" i="8" s="1"/>
  <c r="AD40" i="8" s="1"/>
  <c r="AD41" i="8" s="1"/>
  <c r="AD42" i="8" s="1"/>
  <c r="AD43" i="8" s="1"/>
  <c r="AD44" i="8" s="1"/>
  <c r="Z30" i="8"/>
  <c r="Z31" i="8" s="1"/>
  <c r="Z32" i="8" s="1"/>
  <c r="Z33" i="8" s="1"/>
  <c r="Z34" i="8" s="1"/>
  <c r="Z35" i="8" s="1"/>
  <c r="Z36" i="8" s="1"/>
  <c r="Z37" i="8" s="1"/>
  <c r="Z38" i="8" s="1"/>
  <c r="Z39" i="8" s="1"/>
  <c r="Z40" i="8" s="1"/>
  <c r="Z41" i="8" s="1"/>
  <c r="Z42" i="8" s="1"/>
  <c r="Z43" i="8" s="1"/>
  <c r="Z44" i="8" s="1"/>
  <c r="V30" i="8"/>
  <c r="V31" i="8" s="1"/>
  <c r="V32" i="8" s="1"/>
  <c r="V33" i="8" s="1"/>
  <c r="V34" i="8" s="1"/>
  <c r="V35" i="8" s="1"/>
  <c r="V36" i="8" s="1"/>
  <c r="V37" i="8" s="1"/>
  <c r="V38" i="8" s="1"/>
  <c r="V39" i="8" s="1"/>
  <c r="V40" i="8" s="1"/>
  <c r="V41" i="8" s="1"/>
  <c r="V42" i="8" s="1"/>
  <c r="V43" i="8" s="1"/>
  <c r="V44" i="8" s="1"/>
  <c r="R30" i="8"/>
  <c r="R31" i="8" s="1"/>
  <c r="R32" i="8" s="1"/>
  <c r="R33" i="8" s="1"/>
  <c r="R34" i="8" s="1"/>
  <c r="R35" i="8" s="1"/>
  <c r="R36" i="8" s="1"/>
  <c r="R37" i="8" s="1"/>
  <c r="R38" i="8" s="1"/>
  <c r="R39" i="8" s="1"/>
  <c r="R40" i="8" s="1"/>
  <c r="R41" i="8" s="1"/>
  <c r="R42" i="8" s="1"/>
  <c r="R43" i="8" s="1"/>
  <c r="R44" i="8" s="1"/>
  <c r="N30" i="8"/>
  <c r="J30" i="8"/>
  <c r="J31" i="8" s="1"/>
  <c r="J32" i="8" s="1"/>
  <c r="J33" i="8" s="1"/>
  <c r="J34" i="8" s="1"/>
  <c r="J35" i="8" s="1"/>
  <c r="J36" i="8" s="1"/>
  <c r="J37" i="8" s="1"/>
  <c r="J38" i="8" s="1"/>
  <c r="J39" i="8" s="1"/>
  <c r="J40" i="8" s="1"/>
  <c r="J41" i="8" s="1"/>
  <c r="J42" i="8" s="1"/>
  <c r="J43" i="8" s="1"/>
  <c r="J44" i="8" s="1"/>
  <c r="F30" i="8"/>
  <c r="F31" i="8" s="1"/>
  <c r="F32" i="8" s="1"/>
  <c r="F33" i="8" s="1"/>
  <c r="F34" i="8" s="1"/>
  <c r="F35" i="8" s="1"/>
  <c r="F36" i="8" s="1"/>
  <c r="F37" i="8" s="1"/>
  <c r="F38" i="8" s="1"/>
  <c r="F39" i="8" s="1"/>
  <c r="F40" i="8" s="1"/>
  <c r="F41" i="8" s="1"/>
  <c r="F42" i="8" s="1"/>
  <c r="F43" i="8" s="1"/>
  <c r="F44" i="8" s="1"/>
  <c r="IT29" i="8"/>
  <c r="IT30" i="8" s="1"/>
  <c r="IT31" i="8" s="1"/>
  <c r="IT32" i="8" s="1"/>
  <c r="IT33" i="8" s="1"/>
  <c r="IT34" i="8" s="1"/>
  <c r="IT35" i="8" s="1"/>
  <c r="IT36" i="8" s="1"/>
  <c r="IT37" i="8" s="1"/>
  <c r="IT38" i="8" s="1"/>
  <c r="IT39" i="8" s="1"/>
  <c r="IT40" i="8" s="1"/>
  <c r="IT41" i="8" s="1"/>
  <c r="IT42" i="8" s="1"/>
  <c r="IT43" i="8" s="1"/>
  <c r="IT44" i="8" s="1"/>
  <c r="IT45" i="8" s="1"/>
  <c r="IT46" i="8" s="1"/>
  <c r="IP29" i="8"/>
  <c r="IP30" i="8" s="1"/>
  <c r="IP31" i="8" s="1"/>
  <c r="IP32" i="8" s="1"/>
  <c r="IP33" i="8" s="1"/>
  <c r="IP34" i="8" s="1"/>
  <c r="IP35" i="8" s="1"/>
  <c r="IP36" i="8" s="1"/>
  <c r="IP37" i="8" s="1"/>
  <c r="IP38" i="8" s="1"/>
  <c r="IP39" i="8" s="1"/>
  <c r="IP40" i="8" s="1"/>
  <c r="IP41" i="8" s="1"/>
  <c r="IP42" i="8" s="1"/>
  <c r="IP43" i="8" s="1"/>
  <c r="IP44" i="8" s="1"/>
  <c r="IP45" i="8" s="1"/>
  <c r="IP46" i="8" s="1"/>
  <c r="IL29" i="8"/>
  <c r="IL30" i="8" s="1"/>
  <c r="IL31" i="8" s="1"/>
  <c r="IL32" i="8" s="1"/>
  <c r="IL33" i="8" s="1"/>
  <c r="IL34" i="8" s="1"/>
  <c r="IL35" i="8" s="1"/>
  <c r="IL36" i="8" s="1"/>
  <c r="IL37" i="8" s="1"/>
  <c r="IL38" i="8" s="1"/>
  <c r="IL39" i="8" s="1"/>
  <c r="IL40" i="8" s="1"/>
  <c r="IL41" i="8" s="1"/>
  <c r="IL42" i="8" s="1"/>
  <c r="IL43" i="8" s="1"/>
  <c r="IL44" i="8" s="1"/>
  <c r="IL45" i="8" s="1"/>
  <c r="IL46" i="8" s="1"/>
  <c r="IH29" i="8"/>
  <c r="IH30" i="8" s="1"/>
  <c r="IH31" i="8" s="1"/>
  <c r="IH32" i="8" s="1"/>
  <c r="IH33" i="8" s="1"/>
  <c r="IH34" i="8" s="1"/>
  <c r="IH35" i="8" s="1"/>
  <c r="IH36" i="8" s="1"/>
  <c r="IH37" i="8" s="1"/>
  <c r="IH38" i="8" s="1"/>
  <c r="IH39" i="8" s="1"/>
  <c r="IH40" i="8" s="1"/>
  <c r="IH41" i="8" s="1"/>
  <c r="IH42" i="8" s="1"/>
  <c r="IH43" i="8" s="1"/>
  <c r="IH44" i="8" s="1"/>
  <c r="IH45" i="8" s="1"/>
  <c r="IH46" i="8" s="1"/>
  <c r="ID29" i="8"/>
  <c r="ID30" i="8" s="1"/>
  <c r="ID31" i="8" s="1"/>
  <c r="ID32" i="8" s="1"/>
  <c r="ID33" i="8" s="1"/>
  <c r="ID34" i="8" s="1"/>
  <c r="ID35" i="8" s="1"/>
  <c r="ID36" i="8" s="1"/>
  <c r="ID37" i="8" s="1"/>
  <c r="ID38" i="8" s="1"/>
  <c r="ID39" i="8" s="1"/>
  <c r="ID40" i="8" s="1"/>
  <c r="ID41" i="8" s="1"/>
  <c r="ID42" i="8" s="1"/>
  <c r="ID43" i="8" s="1"/>
  <c r="ID44" i="8" s="1"/>
  <c r="ID45" i="8" s="1"/>
  <c r="ID46" i="8" s="1"/>
  <c r="HZ29" i="8"/>
  <c r="HZ30" i="8" s="1"/>
  <c r="HZ31" i="8" s="1"/>
  <c r="HZ32" i="8" s="1"/>
  <c r="HZ33" i="8" s="1"/>
  <c r="HZ34" i="8" s="1"/>
  <c r="HZ35" i="8" s="1"/>
  <c r="HZ36" i="8" s="1"/>
  <c r="HZ37" i="8" s="1"/>
  <c r="HZ38" i="8" s="1"/>
  <c r="HZ39" i="8" s="1"/>
  <c r="HZ40" i="8" s="1"/>
  <c r="HZ41" i="8" s="1"/>
  <c r="HZ42" i="8" s="1"/>
  <c r="HZ43" i="8" s="1"/>
  <c r="HZ44" i="8" s="1"/>
  <c r="HZ45" i="8" s="1"/>
  <c r="HZ46" i="8" s="1"/>
  <c r="HV29" i="8"/>
  <c r="HV30" i="8" s="1"/>
  <c r="HV31" i="8" s="1"/>
  <c r="HV32" i="8" s="1"/>
  <c r="HV33" i="8" s="1"/>
  <c r="HV34" i="8" s="1"/>
  <c r="HV35" i="8" s="1"/>
  <c r="HV36" i="8" s="1"/>
  <c r="HV37" i="8" s="1"/>
  <c r="HV38" i="8" s="1"/>
  <c r="HV39" i="8" s="1"/>
  <c r="HV40" i="8" s="1"/>
  <c r="HV41" i="8" s="1"/>
  <c r="HV42" i="8" s="1"/>
  <c r="HV43" i="8" s="1"/>
  <c r="HV44" i="8" s="1"/>
  <c r="HV45" i="8" s="1"/>
  <c r="HV46" i="8" s="1"/>
  <c r="ER29" i="8"/>
  <c r="EN29" i="8"/>
  <c r="EN30" i="8" s="1"/>
  <c r="EN31" i="8" s="1"/>
  <c r="EN32" i="8" s="1"/>
  <c r="EN33" i="8" s="1"/>
  <c r="EN34" i="8" s="1"/>
  <c r="EN35" i="8" s="1"/>
  <c r="EN36" i="8" s="1"/>
  <c r="EN37" i="8" s="1"/>
  <c r="EN38" i="8" s="1"/>
  <c r="EN39" i="8" s="1"/>
  <c r="EN40" i="8" s="1"/>
  <c r="EN41" i="8" s="1"/>
  <c r="EN42" i="8" s="1"/>
  <c r="EN43" i="8" s="1"/>
  <c r="EN44" i="8" s="1"/>
  <c r="EJ29" i="8"/>
  <c r="EJ30" i="8" s="1"/>
  <c r="EJ31" i="8" s="1"/>
  <c r="EJ32" i="8" s="1"/>
  <c r="EJ33" i="8" s="1"/>
  <c r="EJ34" i="8" s="1"/>
  <c r="EJ35" i="8" s="1"/>
  <c r="EJ36" i="8" s="1"/>
  <c r="EJ37" i="8" s="1"/>
  <c r="EJ38" i="8" s="1"/>
  <c r="EJ39" i="8" s="1"/>
  <c r="EJ40" i="8" s="1"/>
  <c r="EJ41" i="8" s="1"/>
  <c r="EJ42" i="8" s="1"/>
  <c r="EJ43" i="8" s="1"/>
  <c r="EJ44" i="8" s="1"/>
  <c r="EF29" i="8"/>
  <c r="EF30" i="8" s="1"/>
  <c r="EF31" i="8" s="1"/>
  <c r="EF32" i="8" s="1"/>
  <c r="EF33" i="8" s="1"/>
  <c r="EF34" i="8" s="1"/>
  <c r="EF35" i="8" s="1"/>
  <c r="EF36" i="8" s="1"/>
  <c r="EF37" i="8" s="1"/>
  <c r="EF38" i="8" s="1"/>
  <c r="EF39" i="8" s="1"/>
  <c r="EF40" i="8" s="1"/>
  <c r="EF41" i="8" s="1"/>
  <c r="EF42" i="8" s="1"/>
  <c r="EF43" i="8" s="1"/>
  <c r="EF44" i="8" s="1"/>
  <c r="EB29" i="8"/>
  <c r="EB30" i="8" s="1"/>
  <c r="EB31" i="8" s="1"/>
  <c r="EB32" i="8" s="1"/>
  <c r="EB33" i="8" s="1"/>
  <c r="EB34" i="8" s="1"/>
  <c r="EB35" i="8" s="1"/>
  <c r="EB36" i="8" s="1"/>
  <c r="EB37" i="8" s="1"/>
  <c r="EB38" i="8" s="1"/>
  <c r="EB39" i="8" s="1"/>
  <c r="EB40" i="8" s="1"/>
  <c r="EB41" i="8" s="1"/>
  <c r="EB42" i="8" s="1"/>
  <c r="EB43" i="8" s="1"/>
  <c r="EB44" i="8" s="1"/>
  <c r="DX29" i="8"/>
  <c r="DX30" i="8" s="1"/>
  <c r="DX31" i="8" s="1"/>
  <c r="DX32" i="8" s="1"/>
  <c r="DX33" i="8" s="1"/>
  <c r="DX34" i="8" s="1"/>
  <c r="DX35" i="8" s="1"/>
  <c r="DX36" i="8" s="1"/>
  <c r="DX37" i="8" s="1"/>
  <c r="DX38" i="8" s="1"/>
  <c r="DX39" i="8" s="1"/>
  <c r="DX40" i="8" s="1"/>
  <c r="DX41" i="8" s="1"/>
  <c r="DX42" i="8" s="1"/>
  <c r="DX43" i="8" s="1"/>
  <c r="DX44" i="8" s="1"/>
  <c r="DT29" i="8"/>
  <c r="DT30" i="8" s="1"/>
  <c r="DT31" i="8" s="1"/>
  <c r="DT32" i="8" s="1"/>
  <c r="DT33" i="8" s="1"/>
  <c r="DT34" i="8" s="1"/>
  <c r="DT35" i="8" s="1"/>
  <c r="DT36" i="8" s="1"/>
  <c r="DT37" i="8" s="1"/>
  <c r="DT38" i="8" s="1"/>
  <c r="DT39" i="8" s="1"/>
  <c r="DT40" i="8" s="1"/>
  <c r="DT41" i="8" s="1"/>
  <c r="DT42" i="8" s="1"/>
  <c r="DT43" i="8" s="1"/>
  <c r="DT44" i="8" s="1"/>
  <c r="DP29" i="8"/>
  <c r="DP30" i="8" s="1"/>
  <c r="DL29" i="8"/>
  <c r="DH29" i="8"/>
  <c r="DH30" i="8" s="1"/>
  <c r="DH31" i="8" s="1"/>
  <c r="DH32" i="8" s="1"/>
  <c r="DH33" i="8" s="1"/>
  <c r="DH34" i="8" s="1"/>
  <c r="DH35" i="8" s="1"/>
  <c r="DH36" i="8" s="1"/>
  <c r="DH37" i="8" s="1"/>
  <c r="DH38" i="8" s="1"/>
  <c r="DH39" i="8" s="1"/>
  <c r="DH40" i="8" s="1"/>
  <c r="DH41" i="8" s="1"/>
  <c r="DH42" i="8" s="1"/>
  <c r="DH43" i="8" s="1"/>
  <c r="DH44" i="8" s="1"/>
  <c r="DD29" i="8"/>
  <c r="DD30" i="8" s="1"/>
  <c r="DD31" i="8" s="1"/>
  <c r="DD32" i="8" s="1"/>
  <c r="DD33" i="8" s="1"/>
  <c r="DD34" i="8" s="1"/>
  <c r="DD35" i="8" s="1"/>
  <c r="DD36" i="8" s="1"/>
  <c r="DD37" i="8" s="1"/>
  <c r="DD38" i="8" s="1"/>
  <c r="DD39" i="8" s="1"/>
  <c r="DD40" i="8" s="1"/>
  <c r="DD41" i="8" s="1"/>
  <c r="DD42" i="8" s="1"/>
  <c r="DD43" i="8" s="1"/>
  <c r="DD44" i="8" s="1"/>
  <c r="CZ29" i="8"/>
  <c r="CZ30" i="8" s="1"/>
  <c r="CZ31" i="8" s="1"/>
  <c r="CZ32" i="8" s="1"/>
  <c r="CZ33" i="8" s="1"/>
  <c r="CZ34" i="8" s="1"/>
  <c r="CZ35" i="8" s="1"/>
  <c r="CZ36" i="8" s="1"/>
  <c r="CZ37" i="8" s="1"/>
  <c r="CZ38" i="8" s="1"/>
  <c r="CZ39" i="8" s="1"/>
  <c r="CZ40" i="8" s="1"/>
  <c r="CZ41" i="8" s="1"/>
  <c r="CZ42" i="8" s="1"/>
  <c r="CZ43" i="8" s="1"/>
  <c r="CZ44" i="8" s="1"/>
  <c r="CV29" i="8"/>
  <c r="CV30" i="8" s="1"/>
  <c r="CV31" i="8" s="1"/>
  <c r="CV32" i="8" s="1"/>
  <c r="CV33" i="8" s="1"/>
  <c r="CV34" i="8" s="1"/>
  <c r="CV35" i="8" s="1"/>
  <c r="CV36" i="8" s="1"/>
  <c r="CV37" i="8" s="1"/>
  <c r="CV38" i="8" s="1"/>
  <c r="CV39" i="8" s="1"/>
  <c r="CV40" i="8" s="1"/>
  <c r="CV41" i="8" s="1"/>
  <c r="CV42" i="8" s="1"/>
  <c r="CV43" i="8" s="1"/>
  <c r="CV44" i="8" s="1"/>
  <c r="CR29" i="8"/>
  <c r="CR30" i="8" s="1"/>
  <c r="CR31" i="8" s="1"/>
  <c r="CR32" i="8" s="1"/>
  <c r="CR33" i="8" s="1"/>
  <c r="CR34" i="8" s="1"/>
  <c r="CR35" i="8" s="1"/>
  <c r="CR36" i="8" s="1"/>
  <c r="CR37" i="8" s="1"/>
  <c r="CR38" i="8" s="1"/>
  <c r="CR39" i="8" s="1"/>
  <c r="CR40" i="8" s="1"/>
  <c r="CR41" i="8" s="1"/>
  <c r="CR42" i="8" s="1"/>
  <c r="CR43" i="8" s="1"/>
  <c r="CR44" i="8" s="1"/>
  <c r="AY22" i="8"/>
  <c r="AY23" i="8" s="1"/>
  <c r="AO22" i="8"/>
  <c r="AO23" i="8" s="1"/>
  <c r="AI22" i="8"/>
  <c r="AI23" i="8" s="1"/>
  <c r="Y22" i="8"/>
  <c r="Y23" i="8" s="1"/>
  <c r="K22" i="8"/>
  <c r="K23" i="8" s="1"/>
  <c r="I22" i="8"/>
  <c r="I23" i="8" s="1"/>
  <c r="BB20" i="8"/>
  <c r="V20" i="8"/>
  <c r="N20" i="8"/>
  <c r="BJ19" i="8"/>
  <c r="BJ20" i="8" s="1"/>
  <c r="BI19" i="8"/>
  <c r="BI20" i="8" s="1"/>
  <c r="BH19" i="8"/>
  <c r="BH20" i="8" s="1"/>
  <c r="BG19" i="8"/>
  <c r="BG20" i="8" s="1"/>
  <c r="BF19" i="8"/>
  <c r="BF20" i="8" s="1"/>
  <c r="BE19" i="8"/>
  <c r="BE20" i="8" s="1"/>
  <c r="BD19" i="8"/>
  <c r="BD20" i="8" s="1"/>
  <c r="BC19" i="8"/>
  <c r="BC20" i="8" s="1"/>
  <c r="BB19" i="8"/>
  <c r="BA19" i="8"/>
  <c r="BA20" i="8" s="1"/>
  <c r="AZ19" i="8"/>
  <c r="AZ20" i="8" s="1"/>
  <c r="AY19" i="8"/>
  <c r="AY20" i="8" s="1"/>
  <c r="AX19" i="8"/>
  <c r="AX20" i="8" s="1"/>
  <c r="AW19" i="8"/>
  <c r="AW20" i="8" s="1"/>
  <c r="AV19" i="8"/>
  <c r="AV20" i="8" s="1"/>
  <c r="AU19" i="8"/>
  <c r="AU20" i="8" s="1"/>
  <c r="AT19" i="8"/>
  <c r="AT20" i="8" s="1"/>
  <c r="AS19" i="8"/>
  <c r="AS20" i="8" s="1"/>
  <c r="AR19" i="8"/>
  <c r="AR20" i="8" s="1"/>
  <c r="AQ19" i="8"/>
  <c r="AQ20" i="8" s="1"/>
  <c r="AP19" i="8"/>
  <c r="AP20" i="8" s="1"/>
  <c r="AO19" i="8"/>
  <c r="AO20" i="8" s="1"/>
  <c r="AN19" i="8"/>
  <c r="AN20" i="8" s="1"/>
  <c r="AM19" i="8"/>
  <c r="AM20" i="8" s="1"/>
  <c r="AL19" i="8"/>
  <c r="AL20" i="8" s="1"/>
  <c r="AK19" i="8"/>
  <c r="AK20" i="8" s="1"/>
  <c r="AJ19" i="8"/>
  <c r="AJ20" i="8" s="1"/>
  <c r="AI19" i="8"/>
  <c r="AI20" i="8" s="1"/>
  <c r="AH19" i="8"/>
  <c r="AH20" i="8" s="1"/>
  <c r="AG19" i="8"/>
  <c r="AG20" i="8" s="1"/>
  <c r="AF19" i="8"/>
  <c r="AF20" i="8" s="1"/>
  <c r="AE19" i="8"/>
  <c r="AE20" i="8" s="1"/>
  <c r="AD19" i="8"/>
  <c r="AD20" i="8" s="1"/>
  <c r="AC19" i="8"/>
  <c r="AC20" i="8" s="1"/>
  <c r="AB19" i="8"/>
  <c r="AB20" i="8" s="1"/>
  <c r="AA19" i="8"/>
  <c r="AA20" i="8" s="1"/>
  <c r="Z19" i="8"/>
  <c r="Z20" i="8" s="1"/>
  <c r="Y19" i="8"/>
  <c r="Y20" i="8" s="1"/>
  <c r="X19" i="8"/>
  <c r="X20" i="8" s="1"/>
  <c r="W19" i="8"/>
  <c r="W20" i="8" s="1"/>
  <c r="V19" i="8"/>
  <c r="U19" i="8"/>
  <c r="U20" i="8" s="1"/>
  <c r="T19" i="8"/>
  <c r="T20" i="8" s="1"/>
  <c r="S19" i="8"/>
  <c r="S20" i="8" s="1"/>
  <c r="R19" i="8"/>
  <c r="R20" i="8" s="1"/>
  <c r="Q19" i="8"/>
  <c r="Q20" i="8" s="1"/>
  <c r="P19" i="8"/>
  <c r="P20" i="8" s="1"/>
  <c r="O19" i="8"/>
  <c r="O20" i="8" s="1"/>
  <c r="N19" i="8"/>
  <c r="M19" i="8"/>
  <c r="M20" i="8" s="1"/>
  <c r="L19" i="8"/>
  <c r="L20" i="8" s="1"/>
  <c r="K19" i="8"/>
  <c r="K20" i="8" s="1"/>
  <c r="J19" i="8"/>
  <c r="J20" i="8" s="1"/>
  <c r="I19" i="8"/>
  <c r="I20" i="8" s="1"/>
  <c r="H19" i="8"/>
  <c r="H20" i="8" s="1"/>
  <c r="G19" i="8"/>
  <c r="G20" i="8" s="1"/>
  <c r="F19" i="8"/>
  <c r="F20" i="8" s="1"/>
  <c r="E19" i="8"/>
  <c r="E20" i="8" s="1"/>
  <c r="D19" i="8"/>
  <c r="D20" i="8" s="1"/>
  <c r="C19" i="8"/>
  <c r="C20" i="8" s="1"/>
  <c r="B19" i="8"/>
  <c r="B20" i="8" s="1"/>
  <c r="AZ16" i="8"/>
  <c r="AR16" i="8"/>
  <c r="AP16" i="8"/>
  <c r="T16" i="8"/>
  <c r="J16" i="8"/>
  <c r="B16" i="8"/>
  <c r="BJ15" i="8"/>
  <c r="BJ16" i="8" s="1"/>
  <c r="BI15" i="8"/>
  <c r="BI16" i="8" s="1"/>
  <c r="BH15" i="8"/>
  <c r="BG15" i="8"/>
  <c r="BF15" i="8"/>
  <c r="BF22" i="8" s="1"/>
  <c r="BF23" i="8" s="1"/>
  <c r="BE15" i="8"/>
  <c r="BE16" i="8" s="1"/>
  <c r="BD15" i="8"/>
  <c r="BD22" i="8" s="1"/>
  <c r="BD23" i="8" s="1"/>
  <c r="BC15" i="8"/>
  <c r="BC16" i="8" s="1"/>
  <c r="BB15" i="8"/>
  <c r="BB16" i="8" s="1"/>
  <c r="BA15" i="8"/>
  <c r="BA16" i="8" s="1"/>
  <c r="AZ15" i="8"/>
  <c r="AZ22" i="8" s="1"/>
  <c r="AZ23" i="8" s="1"/>
  <c r="AY15" i="8"/>
  <c r="AY16" i="8" s="1"/>
  <c r="AX15" i="8"/>
  <c r="AW15" i="8"/>
  <c r="AW16" i="8" s="1"/>
  <c r="AV15" i="8"/>
  <c r="AU15" i="8"/>
  <c r="AU16" i="8" s="1"/>
  <c r="AT15" i="8"/>
  <c r="AT16" i="8" s="1"/>
  <c r="AS15" i="8"/>
  <c r="AS16" i="8" s="1"/>
  <c r="AR15" i="8"/>
  <c r="AR22" i="8" s="1"/>
  <c r="AR23" i="8" s="1"/>
  <c r="AQ15" i="8"/>
  <c r="AQ16" i="8" s="1"/>
  <c r="AP15" i="8"/>
  <c r="AP22" i="8" s="1"/>
  <c r="AP23" i="8" s="1"/>
  <c r="AO15" i="8"/>
  <c r="AO16" i="8" s="1"/>
  <c r="AN15" i="8"/>
  <c r="AM15" i="8"/>
  <c r="AM16" i="8" s="1"/>
  <c r="AL15" i="8"/>
  <c r="AL16" i="8" s="1"/>
  <c r="AK15" i="8"/>
  <c r="AK16" i="8" s="1"/>
  <c r="AJ15" i="8"/>
  <c r="AJ22" i="8" s="1"/>
  <c r="AJ23" i="8" s="1"/>
  <c r="AI15" i="8"/>
  <c r="AI16" i="8" s="1"/>
  <c r="AH15" i="8"/>
  <c r="AH22" i="8" s="1"/>
  <c r="AH23" i="8" s="1"/>
  <c r="AG15" i="8"/>
  <c r="AG16" i="8" s="1"/>
  <c r="AF15" i="8"/>
  <c r="AF22" i="8" s="1"/>
  <c r="AF23" i="8" s="1"/>
  <c r="AE15" i="8"/>
  <c r="AE16" i="8" s="1"/>
  <c r="AD15" i="8"/>
  <c r="AD16" i="8" s="1"/>
  <c r="AC15" i="8"/>
  <c r="AC16" i="8" s="1"/>
  <c r="AB15" i="8"/>
  <c r="AA15" i="8"/>
  <c r="Z15" i="8"/>
  <c r="Y15" i="8"/>
  <c r="Y16" i="8" s="1"/>
  <c r="X15" i="8"/>
  <c r="X22" i="8" s="1"/>
  <c r="X23" i="8" s="1"/>
  <c r="W15" i="8"/>
  <c r="W16" i="8" s="1"/>
  <c r="V15" i="8"/>
  <c r="V16" i="8" s="1"/>
  <c r="U15" i="8"/>
  <c r="U16" i="8" s="1"/>
  <c r="T15" i="8"/>
  <c r="T22" i="8" s="1"/>
  <c r="T23" i="8" s="1"/>
  <c r="S15" i="8"/>
  <c r="S16" i="8" s="1"/>
  <c r="R15" i="8"/>
  <c r="Q15" i="8"/>
  <c r="Q16" i="8" s="1"/>
  <c r="P15" i="8"/>
  <c r="P22" i="8" s="1"/>
  <c r="P23" i="8" s="1"/>
  <c r="O15" i="8"/>
  <c r="O16" i="8" s="1"/>
  <c r="N15" i="8"/>
  <c r="N16" i="8" s="1"/>
  <c r="M15" i="8"/>
  <c r="M16" i="8" s="1"/>
  <c r="L15" i="8"/>
  <c r="L22" i="8" s="1"/>
  <c r="L23" i="8" s="1"/>
  <c r="K15" i="8"/>
  <c r="K16" i="8" s="1"/>
  <c r="J15" i="8"/>
  <c r="J22" i="8" s="1"/>
  <c r="J23" i="8" s="1"/>
  <c r="I15" i="8"/>
  <c r="I16" i="8" s="1"/>
  <c r="H15" i="8"/>
  <c r="G15" i="8"/>
  <c r="G16" i="8" s="1"/>
  <c r="F15" i="8"/>
  <c r="F16" i="8" s="1"/>
  <c r="E15" i="8"/>
  <c r="E16" i="8" s="1"/>
  <c r="D15" i="8"/>
  <c r="C15" i="8"/>
  <c r="C16" i="8" s="1"/>
  <c r="B15" i="8"/>
  <c r="B22" i="8" s="1"/>
  <c r="B23" i="8" s="1"/>
  <c r="BJ12" i="8"/>
  <c r="BI12" i="8"/>
  <c r="BH12" i="8"/>
  <c r="BG12" i="8"/>
  <c r="BF12" i="8"/>
  <c r="BE12" i="8"/>
  <c r="BD12" i="8"/>
  <c r="BC12" i="8"/>
  <c r="BB12" i="8"/>
  <c r="BA12" i="8"/>
  <c r="AZ12" i="8"/>
  <c r="AY12" i="8"/>
  <c r="AX12" i="8"/>
  <c r="AW12" i="8"/>
  <c r="AV12" i="8"/>
  <c r="AU12" i="8"/>
  <c r="AT12" i="8"/>
  <c r="AS12" i="8"/>
  <c r="AR12" i="8"/>
  <c r="AQ12" i="8"/>
  <c r="AP12" i="8"/>
  <c r="AO12" i="8"/>
  <c r="AN12" i="8"/>
  <c r="AM12" i="8"/>
  <c r="AL12" i="8"/>
  <c r="AK12" i="8"/>
  <c r="AJ12" i="8"/>
  <c r="AI12" i="8"/>
  <c r="AH12" i="8"/>
  <c r="AG12" i="8"/>
  <c r="AF12" i="8"/>
  <c r="AE12" i="8"/>
  <c r="AD12" i="8"/>
  <c r="AC12" i="8"/>
  <c r="AB12" i="8"/>
  <c r="AA12" i="8"/>
  <c r="Z12" i="8"/>
  <c r="Y12" i="8"/>
  <c r="X12" i="8"/>
  <c r="W12" i="8"/>
  <c r="V12" i="8"/>
  <c r="U12" i="8"/>
  <c r="T12" i="8"/>
  <c r="S12" i="8"/>
  <c r="R12" i="8"/>
  <c r="Q12" i="8"/>
  <c r="P12" i="8"/>
  <c r="O12" i="8"/>
  <c r="N12" i="8"/>
  <c r="M12" i="8"/>
  <c r="L12" i="8"/>
  <c r="K12" i="8"/>
  <c r="J12" i="8"/>
  <c r="I12" i="8"/>
  <c r="H12" i="8"/>
  <c r="G12" i="8"/>
  <c r="F12" i="8"/>
  <c r="E12" i="8"/>
  <c r="D12" i="8"/>
  <c r="C12" i="8"/>
  <c r="B12" i="8"/>
  <c r="NJ58" i="7"/>
  <c r="NH58" i="7"/>
  <c r="ND58" i="7"/>
  <c r="NB58" i="7"/>
  <c r="MX58" i="7"/>
  <c r="MV58" i="7"/>
  <c r="MR58" i="7"/>
  <c r="MP58" i="7"/>
  <c r="ML58" i="7"/>
  <c r="MJ58" i="7"/>
  <c r="MF58" i="7"/>
  <c r="MD58" i="7"/>
  <c r="LZ58" i="7"/>
  <c r="LX58" i="7"/>
  <c r="LS56" i="7"/>
  <c r="LQ56" i="7"/>
  <c r="LM56" i="7"/>
  <c r="LK56" i="7"/>
  <c r="LG56" i="7"/>
  <c r="LE56" i="7"/>
  <c r="KZ56" i="7"/>
  <c r="KX56" i="7"/>
  <c r="KT56" i="7"/>
  <c r="KR56" i="7"/>
  <c r="KN56" i="7"/>
  <c r="KL56" i="7"/>
  <c r="KH56" i="7"/>
  <c r="KF56" i="7"/>
  <c r="KB56" i="7"/>
  <c r="JZ56" i="7"/>
  <c r="JU56" i="7"/>
  <c r="JS56" i="7"/>
  <c r="JN56" i="7"/>
  <c r="JL56" i="7"/>
  <c r="JH56" i="7"/>
  <c r="JF56" i="7"/>
  <c r="JB56" i="7"/>
  <c r="IZ56" i="7"/>
  <c r="IV56" i="7"/>
  <c r="IT56" i="7"/>
  <c r="IP56" i="7"/>
  <c r="IN56" i="7"/>
  <c r="IJ56" i="7"/>
  <c r="IH56" i="7"/>
  <c r="ID56" i="7"/>
  <c r="IB56" i="7"/>
  <c r="HW56" i="7"/>
  <c r="HU56" i="7"/>
  <c r="HQ56" i="7"/>
  <c r="HO56" i="7"/>
  <c r="HJ56" i="7"/>
  <c r="HH56" i="7"/>
  <c r="HD56" i="7"/>
  <c r="HB56" i="7"/>
  <c r="GX56" i="7"/>
  <c r="GV56" i="7"/>
  <c r="GR56" i="7"/>
  <c r="GP56" i="7"/>
  <c r="GL56" i="7"/>
  <c r="GJ56" i="7"/>
  <c r="GF56" i="7"/>
  <c r="GD56" i="7"/>
  <c r="FZ56" i="7"/>
  <c r="FX56" i="7"/>
  <c r="FT56" i="7"/>
  <c r="FR56" i="7"/>
  <c r="FN56" i="7"/>
  <c r="FL56" i="7"/>
  <c r="FH56" i="7"/>
  <c r="FF56" i="7"/>
  <c r="FB56" i="7"/>
  <c r="EZ56" i="7"/>
  <c r="EV56" i="7"/>
  <c r="ET56" i="7"/>
  <c r="EP56" i="7"/>
  <c r="EN56" i="7"/>
  <c r="EJ56" i="7"/>
  <c r="EH56" i="7"/>
  <c r="EC56" i="7"/>
  <c r="EA56" i="7"/>
  <c r="DW56" i="7"/>
  <c r="DU56" i="7"/>
  <c r="DQ56" i="7"/>
  <c r="DO56" i="7"/>
  <c r="DK56" i="7"/>
  <c r="DI56" i="7"/>
  <c r="DE56" i="7"/>
  <c r="DC56" i="7"/>
  <c r="CY56" i="7"/>
  <c r="CW56" i="7"/>
  <c r="CS56" i="7"/>
  <c r="CQ56" i="7"/>
  <c r="CM56" i="7"/>
  <c r="CK56" i="7"/>
  <c r="CG56" i="7"/>
  <c r="CE56" i="7"/>
  <c r="CA56" i="7"/>
  <c r="BY56" i="7"/>
  <c r="BU56" i="7"/>
  <c r="BS56" i="7"/>
  <c r="BO56" i="7"/>
  <c r="BM56" i="7"/>
  <c r="BI56" i="7"/>
  <c r="BG56" i="7"/>
  <c r="BB56" i="7"/>
  <c r="AZ56" i="7"/>
  <c r="AV56" i="7"/>
  <c r="AT56" i="7"/>
  <c r="AP56" i="7"/>
  <c r="AN56" i="7"/>
  <c r="AJ56" i="7"/>
  <c r="AH56" i="7"/>
  <c r="AF56" i="7"/>
  <c r="AD56" i="7"/>
  <c r="AB56" i="7"/>
  <c r="Z56" i="7"/>
  <c r="X56" i="7"/>
  <c r="V56" i="7"/>
  <c r="T56" i="7"/>
  <c r="R56" i="7"/>
  <c r="P56" i="7"/>
  <c r="N56" i="7"/>
  <c r="L56" i="7"/>
  <c r="J56" i="7"/>
  <c r="H56" i="7"/>
  <c r="F56" i="7"/>
  <c r="D56" i="7"/>
  <c r="KY43" i="7"/>
  <c r="KY44" i="7" s="1"/>
  <c r="KY45" i="7" s="1"/>
  <c r="KY46" i="7" s="1"/>
  <c r="KY47" i="7" s="1"/>
  <c r="KY48" i="7" s="1"/>
  <c r="KY49" i="7" s="1"/>
  <c r="KY50" i="7" s="1"/>
  <c r="KY51" i="7" s="1"/>
  <c r="KY52" i="7" s="1"/>
  <c r="KY53" i="7" s="1"/>
  <c r="KY54" i="7" s="1"/>
  <c r="KY55" i="7" s="1"/>
  <c r="LT42" i="7"/>
  <c r="LT43" i="7" s="1"/>
  <c r="LT44" i="7" s="1"/>
  <c r="LT45" i="7" s="1"/>
  <c r="LT46" i="7" s="1"/>
  <c r="LT47" i="7" s="1"/>
  <c r="LT48" i="7" s="1"/>
  <c r="LT49" i="7" s="1"/>
  <c r="LT50" i="7" s="1"/>
  <c r="LT51" i="7" s="1"/>
  <c r="LT52" i="7" s="1"/>
  <c r="LT53" i="7" s="1"/>
  <c r="LT54" i="7" s="1"/>
  <c r="LT55" i="7" s="1"/>
  <c r="LR42" i="7"/>
  <c r="LR43" i="7" s="1"/>
  <c r="LR44" i="7" s="1"/>
  <c r="LR45" i="7" s="1"/>
  <c r="LR46" i="7" s="1"/>
  <c r="LR47" i="7" s="1"/>
  <c r="LR48" i="7" s="1"/>
  <c r="LR49" i="7" s="1"/>
  <c r="LR50" i="7" s="1"/>
  <c r="LR51" i="7" s="1"/>
  <c r="LR52" i="7" s="1"/>
  <c r="LR53" i="7" s="1"/>
  <c r="LR54" i="7" s="1"/>
  <c r="LR55" i="7" s="1"/>
  <c r="LN42" i="7"/>
  <c r="LN43" i="7" s="1"/>
  <c r="LN44" i="7" s="1"/>
  <c r="LN45" i="7" s="1"/>
  <c r="LN46" i="7" s="1"/>
  <c r="LN47" i="7" s="1"/>
  <c r="LN48" i="7" s="1"/>
  <c r="LN49" i="7" s="1"/>
  <c r="LN50" i="7" s="1"/>
  <c r="LN51" i="7" s="1"/>
  <c r="LN52" i="7" s="1"/>
  <c r="LN53" i="7" s="1"/>
  <c r="LN54" i="7" s="1"/>
  <c r="LN55" i="7" s="1"/>
  <c r="LL42" i="7"/>
  <c r="LL43" i="7" s="1"/>
  <c r="LL44" i="7" s="1"/>
  <c r="LL45" i="7" s="1"/>
  <c r="LL46" i="7" s="1"/>
  <c r="LL47" i="7" s="1"/>
  <c r="LL48" i="7" s="1"/>
  <c r="LL49" i="7" s="1"/>
  <c r="LL50" i="7" s="1"/>
  <c r="LL51" i="7" s="1"/>
  <c r="LL52" i="7" s="1"/>
  <c r="LL53" i="7" s="1"/>
  <c r="LL54" i="7" s="1"/>
  <c r="LL55" i="7" s="1"/>
  <c r="LH42" i="7"/>
  <c r="LH43" i="7" s="1"/>
  <c r="LH44" i="7" s="1"/>
  <c r="LH45" i="7" s="1"/>
  <c r="LH46" i="7" s="1"/>
  <c r="LH47" i="7" s="1"/>
  <c r="LH48" i="7" s="1"/>
  <c r="LH49" i="7" s="1"/>
  <c r="LH50" i="7" s="1"/>
  <c r="LH51" i="7" s="1"/>
  <c r="LH52" i="7" s="1"/>
  <c r="LH53" i="7" s="1"/>
  <c r="LH54" i="7" s="1"/>
  <c r="LH55" i="7" s="1"/>
  <c r="LF42" i="7"/>
  <c r="LF43" i="7" s="1"/>
  <c r="LF44" i="7" s="1"/>
  <c r="LF45" i="7" s="1"/>
  <c r="LF46" i="7" s="1"/>
  <c r="LF47" i="7" s="1"/>
  <c r="LF48" i="7" s="1"/>
  <c r="LF49" i="7" s="1"/>
  <c r="LF50" i="7" s="1"/>
  <c r="LF51" i="7" s="1"/>
  <c r="LF52" i="7" s="1"/>
  <c r="LF53" i="7" s="1"/>
  <c r="LF54" i="7" s="1"/>
  <c r="LF55" i="7" s="1"/>
  <c r="LA42" i="7"/>
  <c r="LA43" i="7" s="1"/>
  <c r="LA44" i="7" s="1"/>
  <c r="LA45" i="7" s="1"/>
  <c r="LA46" i="7" s="1"/>
  <c r="LA47" i="7" s="1"/>
  <c r="LA48" i="7" s="1"/>
  <c r="LA49" i="7" s="1"/>
  <c r="LA50" i="7" s="1"/>
  <c r="LA51" i="7" s="1"/>
  <c r="LA52" i="7" s="1"/>
  <c r="LA53" i="7" s="1"/>
  <c r="LA54" i="7" s="1"/>
  <c r="LA55" i="7" s="1"/>
  <c r="KY42" i="7"/>
  <c r="KU42" i="7"/>
  <c r="KU43" i="7" s="1"/>
  <c r="KU44" i="7" s="1"/>
  <c r="KU45" i="7" s="1"/>
  <c r="KU46" i="7" s="1"/>
  <c r="KU47" i="7" s="1"/>
  <c r="KU48" i="7" s="1"/>
  <c r="KU49" i="7" s="1"/>
  <c r="KU50" i="7" s="1"/>
  <c r="KU51" i="7" s="1"/>
  <c r="KU52" i="7" s="1"/>
  <c r="KU53" i="7" s="1"/>
  <c r="KU54" i="7" s="1"/>
  <c r="KU55" i="7" s="1"/>
  <c r="KS42" i="7"/>
  <c r="KS43" i="7" s="1"/>
  <c r="KS44" i="7" s="1"/>
  <c r="KS45" i="7" s="1"/>
  <c r="KS46" i="7" s="1"/>
  <c r="KS47" i="7" s="1"/>
  <c r="KS48" i="7" s="1"/>
  <c r="KS49" i="7" s="1"/>
  <c r="KS50" i="7" s="1"/>
  <c r="KS51" i="7" s="1"/>
  <c r="KS52" i="7" s="1"/>
  <c r="KS53" i="7" s="1"/>
  <c r="KS54" i="7" s="1"/>
  <c r="KS55" i="7" s="1"/>
  <c r="KO42" i="7"/>
  <c r="KO43" i="7" s="1"/>
  <c r="KO44" i="7" s="1"/>
  <c r="KO45" i="7" s="1"/>
  <c r="KO46" i="7" s="1"/>
  <c r="KO47" i="7" s="1"/>
  <c r="KO48" i="7" s="1"/>
  <c r="KO49" i="7" s="1"/>
  <c r="KO50" i="7" s="1"/>
  <c r="KO51" i="7" s="1"/>
  <c r="KO52" i="7" s="1"/>
  <c r="KO53" i="7" s="1"/>
  <c r="KO54" i="7" s="1"/>
  <c r="KO55" i="7" s="1"/>
  <c r="KM42" i="7"/>
  <c r="KM43" i="7" s="1"/>
  <c r="KM44" i="7" s="1"/>
  <c r="KM45" i="7" s="1"/>
  <c r="KM46" i="7" s="1"/>
  <c r="KM47" i="7" s="1"/>
  <c r="KM48" i="7" s="1"/>
  <c r="KM49" i="7" s="1"/>
  <c r="KM50" i="7" s="1"/>
  <c r="KM51" i="7" s="1"/>
  <c r="KM52" i="7" s="1"/>
  <c r="KM53" i="7" s="1"/>
  <c r="KM54" i="7" s="1"/>
  <c r="KM55" i="7" s="1"/>
  <c r="KI42" i="7"/>
  <c r="KI43" i="7" s="1"/>
  <c r="KI44" i="7" s="1"/>
  <c r="KI45" i="7" s="1"/>
  <c r="KI46" i="7" s="1"/>
  <c r="KI47" i="7" s="1"/>
  <c r="KI48" i="7" s="1"/>
  <c r="KI49" i="7" s="1"/>
  <c r="KI50" i="7" s="1"/>
  <c r="KI51" i="7" s="1"/>
  <c r="KI52" i="7" s="1"/>
  <c r="KI53" i="7" s="1"/>
  <c r="KI54" i="7" s="1"/>
  <c r="KI55" i="7" s="1"/>
  <c r="KG42" i="7"/>
  <c r="KG43" i="7" s="1"/>
  <c r="KG44" i="7" s="1"/>
  <c r="KG45" i="7" s="1"/>
  <c r="KG46" i="7" s="1"/>
  <c r="KG47" i="7" s="1"/>
  <c r="KG48" i="7" s="1"/>
  <c r="KG49" i="7" s="1"/>
  <c r="KG50" i="7" s="1"/>
  <c r="KG51" i="7" s="1"/>
  <c r="KG52" i="7" s="1"/>
  <c r="KG53" i="7" s="1"/>
  <c r="KG54" i="7" s="1"/>
  <c r="KG55" i="7" s="1"/>
  <c r="KC42" i="7"/>
  <c r="KC43" i="7" s="1"/>
  <c r="KC44" i="7" s="1"/>
  <c r="KC45" i="7" s="1"/>
  <c r="KC46" i="7" s="1"/>
  <c r="KC47" i="7" s="1"/>
  <c r="KC48" i="7" s="1"/>
  <c r="KC49" i="7" s="1"/>
  <c r="KC50" i="7" s="1"/>
  <c r="KC51" i="7" s="1"/>
  <c r="KC52" i="7" s="1"/>
  <c r="KC53" i="7" s="1"/>
  <c r="KC54" i="7" s="1"/>
  <c r="KC55" i="7" s="1"/>
  <c r="KA42" i="7"/>
  <c r="KA43" i="7" s="1"/>
  <c r="KA44" i="7" s="1"/>
  <c r="KA45" i="7" s="1"/>
  <c r="KA46" i="7" s="1"/>
  <c r="KA47" i="7" s="1"/>
  <c r="KA48" i="7" s="1"/>
  <c r="KA49" i="7" s="1"/>
  <c r="KA50" i="7" s="1"/>
  <c r="KA51" i="7" s="1"/>
  <c r="KA52" i="7" s="1"/>
  <c r="KA53" i="7" s="1"/>
  <c r="KA54" i="7" s="1"/>
  <c r="KA55" i="7" s="1"/>
  <c r="JX42" i="7"/>
  <c r="JX43" i="7" s="1"/>
  <c r="JX44" i="7" s="1"/>
  <c r="JX45" i="7" s="1"/>
  <c r="JX46" i="7" s="1"/>
  <c r="JX47" i="7" s="1"/>
  <c r="JX48" i="7" s="1"/>
  <c r="JX49" i="7" s="1"/>
  <c r="JX50" i="7" s="1"/>
  <c r="JX51" i="7" s="1"/>
  <c r="JX52" i="7" s="1"/>
  <c r="JX53" i="7" s="1"/>
  <c r="JX54" i="7" s="1"/>
  <c r="JX55" i="7" s="1"/>
  <c r="JV42" i="7"/>
  <c r="JV43" i="7" s="1"/>
  <c r="JV44" i="7" s="1"/>
  <c r="JV45" i="7" s="1"/>
  <c r="JV46" i="7" s="1"/>
  <c r="JV47" i="7" s="1"/>
  <c r="JV48" i="7" s="1"/>
  <c r="JV49" i="7" s="1"/>
  <c r="JV50" i="7" s="1"/>
  <c r="JV51" i="7" s="1"/>
  <c r="JV52" i="7" s="1"/>
  <c r="JV53" i="7" s="1"/>
  <c r="JV54" i="7" s="1"/>
  <c r="JV55" i="7" s="1"/>
  <c r="JT42" i="7"/>
  <c r="JT43" i="7" s="1"/>
  <c r="JT44" i="7" s="1"/>
  <c r="JT45" i="7" s="1"/>
  <c r="JT46" i="7" s="1"/>
  <c r="JT47" i="7" s="1"/>
  <c r="JT48" i="7" s="1"/>
  <c r="JT49" i="7" s="1"/>
  <c r="JT50" i="7" s="1"/>
  <c r="JT51" i="7" s="1"/>
  <c r="JT52" i="7" s="1"/>
  <c r="JT53" i="7" s="1"/>
  <c r="JT54" i="7" s="1"/>
  <c r="JT55" i="7" s="1"/>
  <c r="JQ42" i="7"/>
  <c r="JQ43" i="7" s="1"/>
  <c r="JQ44" i="7" s="1"/>
  <c r="JQ45" i="7" s="1"/>
  <c r="JQ46" i="7" s="1"/>
  <c r="JQ47" i="7" s="1"/>
  <c r="JQ48" i="7" s="1"/>
  <c r="JQ49" i="7" s="1"/>
  <c r="JQ50" i="7" s="1"/>
  <c r="JQ51" i="7" s="1"/>
  <c r="JQ52" i="7" s="1"/>
  <c r="JQ53" i="7" s="1"/>
  <c r="JQ54" i="7" s="1"/>
  <c r="JQ55" i="7" s="1"/>
  <c r="JO42" i="7"/>
  <c r="JO43" i="7" s="1"/>
  <c r="JO44" i="7" s="1"/>
  <c r="JO45" i="7" s="1"/>
  <c r="JO46" i="7" s="1"/>
  <c r="JO47" i="7" s="1"/>
  <c r="JO48" i="7" s="1"/>
  <c r="JO49" i="7" s="1"/>
  <c r="JO50" i="7" s="1"/>
  <c r="JO51" i="7" s="1"/>
  <c r="JO52" i="7" s="1"/>
  <c r="JO53" i="7" s="1"/>
  <c r="JO54" i="7" s="1"/>
  <c r="JO55" i="7" s="1"/>
  <c r="JM42" i="7"/>
  <c r="JM43" i="7" s="1"/>
  <c r="JM44" i="7" s="1"/>
  <c r="JM45" i="7" s="1"/>
  <c r="JM46" i="7" s="1"/>
  <c r="JM47" i="7" s="1"/>
  <c r="JM48" i="7" s="1"/>
  <c r="JM49" i="7" s="1"/>
  <c r="JM50" i="7" s="1"/>
  <c r="JM51" i="7" s="1"/>
  <c r="JM52" i="7" s="1"/>
  <c r="JM53" i="7" s="1"/>
  <c r="JM54" i="7" s="1"/>
  <c r="JM55" i="7" s="1"/>
  <c r="JK42" i="7"/>
  <c r="JK43" i="7" s="1"/>
  <c r="JK44" i="7" s="1"/>
  <c r="JK45" i="7" s="1"/>
  <c r="JK46" i="7" s="1"/>
  <c r="JK47" i="7" s="1"/>
  <c r="JK48" i="7" s="1"/>
  <c r="JK49" i="7" s="1"/>
  <c r="JK50" i="7" s="1"/>
  <c r="JK51" i="7" s="1"/>
  <c r="JK52" i="7" s="1"/>
  <c r="JK53" i="7" s="1"/>
  <c r="JK54" i="7" s="1"/>
  <c r="JK55" i="7" s="1"/>
  <c r="JI42" i="7"/>
  <c r="JI43" i="7" s="1"/>
  <c r="JI44" i="7" s="1"/>
  <c r="JI45" i="7" s="1"/>
  <c r="JI46" i="7" s="1"/>
  <c r="JI47" i="7" s="1"/>
  <c r="JI48" i="7" s="1"/>
  <c r="JI49" i="7" s="1"/>
  <c r="JI50" i="7" s="1"/>
  <c r="JI51" i="7" s="1"/>
  <c r="JI52" i="7" s="1"/>
  <c r="JI53" i="7" s="1"/>
  <c r="JI54" i="7" s="1"/>
  <c r="JI55" i="7" s="1"/>
  <c r="JG42" i="7"/>
  <c r="JG43" i="7" s="1"/>
  <c r="JG44" i="7" s="1"/>
  <c r="JG45" i="7" s="1"/>
  <c r="JG46" i="7" s="1"/>
  <c r="JG47" i="7" s="1"/>
  <c r="JG48" i="7" s="1"/>
  <c r="JG49" i="7" s="1"/>
  <c r="JG50" i="7" s="1"/>
  <c r="JG51" i="7" s="1"/>
  <c r="JG52" i="7" s="1"/>
  <c r="JG53" i="7" s="1"/>
  <c r="JG54" i="7" s="1"/>
  <c r="JG55" i="7" s="1"/>
  <c r="JE42" i="7"/>
  <c r="JE43" i="7" s="1"/>
  <c r="JE44" i="7" s="1"/>
  <c r="JE45" i="7" s="1"/>
  <c r="JE46" i="7" s="1"/>
  <c r="JE47" i="7" s="1"/>
  <c r="JE48" i="7" s="1"/>
  <c r="JE49" i="7" s="1"/>
  <c r="JE50" i="7" s="1"/>
  <c r="JE51" i="7" s="1"/>
  <c r="JE52" i="7" s="1"/>
  <c r="JE53" i="7" s="1"/>
  <c r="JE54" i="7" s="1"/>
  <c r="JE55" i="7" s="1"/>
  <c r="JC42" i="7"/>
  <c r="JC43" i="7" s="1"/>
  <c r="JC44" i="7" s="1"/>
  <c r="JC45" i="7" s="1"/>
  <c r="JC46" i="7" s="1"/>
  <c r="JC47" i="7" s="1"/>
  <c r="JC48" i="7" s="1"/>
  <c r="JC49" i="7" s="1"/>
  <c r="JC50" i="7" s="1"/>
  <c r="JC51" i="7" s="1"/>
  <c r="JC52" i="7" s="1"/>
  <c r="JC53" i="7" s="1"/>
  <c r="JC54" i="7" s="1"/>
  <c r="JC55" i="7" s="1"/>
  <c r="JA42" i="7"/>
  <c r="JA43" i="7" s="1"/>
  <c r="JA44" i="7" s="1"/>
  <c r="JA45" i="7" s="1"/>
  <c r="JA46" i="7" s="1"/>
  <c r="JA47" i="7" s="1"/>
  <c r="JA48" i="7" s="1"/>
  <c r="JA49" i="7" s="1"/>
  <c r="JA50" i="7" s="1"/>
  <c r="JA51" i="7" s="1"/>
  <c r="JA52" i="7" s="1"/>
  <c r="JA53" i="7" s="1"/>
  <c r="JA54" i="7" s="1"/>
  <c r="JA55" i="7" s="1"/>
  <c r="IY42" i="7"/>
  <c r="IY43" i="7" s="1"/>
  <c r="IY44" i="7" s="1"/>
  <c r="IY45" i="7" s="1"/>
  <c r="IY46" i="7" s="1"/>
  <c r="IY47" i="7" s="1"/>
  <c r="IY48" i="7" s="1"/>
  <c r="IY49" i="7" s="1"/>
  <c r="IY50" i="7" s="1"/>
  <c r="IY51" i="7" s="1"/>
  <c r="IY52" i="7" s="1"/>
  <c r="IY53" i="7" s="1"/>
  <c r="IY54" i="7" s="1"/>
  <c r="IY55" i="7" s="1"/>
  <c r="IW42" i="7"/>
  <c r="IW43" i="7" s="1"/>
  <c r="IW44" i="7" s="1"/>
  <c r="IW45" i="7" s="1"/>
  <c r="IW46" i="7" s="1"/>
  <c r="IW47" i="7" s="1"/>
  <c r="IW48" i="7" s="1"/>
  <c r="IW49" i="7" s="1"/>
  <c r="IW50" i="7" s="1"/>
  <c r="IW51" i="7" s="1"/>
  <c r="IW52" i="7" s="1"/>
  <c r="IW53" i="7" s="1"/>
  <c r="IW54" i="7" s="1"/>
  <c r="IW55" i="7" s="1"/>
  <c r="IU42" i="7"/>
  <c r="IU43" i="7" s="1"/>
  <c r="IU44" i="7" s="1"/>
  <c r="IU45" i="7" s="1"/>
  <c r="IU46" i="7" s="1"/>
  <c r="IU47" i="7" s="1"/>
  <c r="IU48" i="7" s="1"/>
  <c r="IU49" i="7" s="1"/>
  <c r="IU50" i="7" s="1"/>
  <c r="IU51" i="7" s="1"/>
  <c r="IU52" i="7" s="1"/>
  <c r="IU53" i="7" s="1"/>
  <c r="IU54" i="7" s="1"/>
  <c r="IU55" i="7" s="1"/>
  <c r="IS42" i="7"/>
  <c r="IS43" i="7" s="1"/>
  <c r="IS44" i="7" s="1"/>
  <c r="IS45" i="7" s="1"/>
  <c r="IS46" i="7" s="1"/>
  <c r="IS47" i="7" s="1"/>
  <c r="IS48" i="7" s="1"/>
  <c r="IS49" i="7" s="1"/>
  <c r="IS50" i="7" s="1"/>
  <c r="IS51" i="7" s="1"/>
  <c r="IS52" i="7" s="1"/>
  <c r="IS53" i="7" s="1"/>
  <c r="IS54" i="7" s="1"/>
  <c r="IS55" i="7" s="1"/>
  <c r="IQ42" i="7"/>
  <c r="IQ43" i="7" s="1"/>
  <c r="IQ44" i="7" s="1"/>
  <c r="IQ45" i="7" s="1"/>
  <c r="IQ46" i="7" s="1"/>
  <c r="IQ47" i="7" s="1"/>
  <c r="IQ48" i="7" s="1"/>
  <c r="IQ49" i="7" s="1"/>
  <c r="IQ50" i="7" s="1"/>
  <c r="IQ51" i="7" s="1"/>
  <c r="IQ52" i="7" s="1"/>
  <c r="IQ53" i="7" s="1"/>
  <c r="IQ54" i="7" s="1"/>
  <c r="IQ55" i="7" s="1"/>
  <c r="IO42" i="7"/>
  <c r="IO43" i="7" s="1"/>
  <c r="IO44" i="7" s="1"/>
  <c r="IO45" i="7" s="1"/>
  <c r="IO46" i="7" s="1"/>
  <c r="IO47" i="7" s="1"/>
  <c r="IO48" i="7" s="1"/>
  <c r="IO49" i="7" s="1"/>
  <c r="IO50" i="7" s="1"/>
  <c r="IO51" i="7" s="1"/>
  <c r="IO52" i="7" s="1"/>
  <c r="IO53" i="7" s="1"/>
  <c r="IO54" i="7" s="1"/>
  <c r="IO55" i="7" s="1"/>
  <c r="IM42" i="7"/>
  <c r="IM43" i="7" s="1"/>
  <c r="IM44" i="7" s="1"/>
  <c r="IM45" i="7" s="1"/>
  <c r="IM46" i="7" s="1"/>
  <c r="IM47" i="7" s="1"/>
  <c r="IM48" i="7" s="1"/>
  <c r="IM49" i="7" s="1"/>
  <c r="IM50" i="7" s="1"/>
  <c r="IM51" i="7" s="1"/>
  <c r="IM52" i="7" s="1"/>
  <c r="IM53" i="7" s="1"/>
  <c r="IM54" i="7" s="1"/>
  <c r="IM55" i="7" s="1"/>
  <c r="IK42" i="7"/>
  <c r="IK43" i="7" s="1"/>
  <c r="IK44" i="7" s="1"/>
  <c r="IK45" i="7" s="1"/>
  <c r="IK46" i="7" s="1"/>
  <c r="IK47" i="7" s="1"/>
  <c r="IK48" i="7" s="1"/>
  <c r="IK49" i="7" s="1"/>
  <c r="IK50" i="7" s="1"/>
  <c r="IK51" i="7" s="1"/>
  <c r="IK52" i="7" s="1"/>
  <c r="IK53" i="7" s="1"/>
  <c r="IK54" i="7" s="1"/>
  <c r="IK55" i="7" s="1"/>
  <c r="II42" i="7"/>
  <c r="II43" i="7" s="1"/>
  <c r="II44" i="7" s="1"/>
  <c r="II45" i="7" s="1"/>
  <c r="II46" i="7" s="1"/>
  <c r="II47" i="7" s="1"/>
  <c r="II48" i="7" s="1"/>
  <c r="II49" i="7" s="1"/>
  <c r="II50" i="7" s="1"/>
  <c r="II51" i="7" s="1"/>
  <c r="II52" i="7" s="1"/>
  <c r="II53" i="7" s="1"/>
  <c r="II54" i="7" s="1"/>
  <c r="II55" i="7" s="1"/>
  <c r="IG42" i="7"/>
  <c r="IG43" i="7" s="1"/>
  <c r="IG44" i="7" s="1"/>
  <c r="IG45" i="7" s="1"/>
  <c r="IG46" i="7" s="1"/>
  <c r="IG47" i="7" s="1"/>
  <c r="IG48" i="7" s="1"/>
  <c r="IG49" i="7" s="1"/>
  <c r="IG50" i="7" s="1"/>
  <c r="IG51" i="7" s="1"/>
  <c r="IG52" i="7" s="1"/>
  <c r="IG53" i="7" s="1"/>
  <c r="IG54" i="7" s="1"/>
  <c r="IG55" i="7" s="1"/>
  <c r="IE42" i="7"/>
  <c r="IE43" i="7" s="1"/>
  <c r="IE44" i="7" s="1"/>
  <c r="IE45" i="7" s="1"/>
  <c r="IE46" i="7" s="1"/>
  <c r="IE47" i="7" s="1"/>
  <c r="IE48" i="7" s="1"/>
  <c r="IE49" i="7" s="1"/>
  <c r="IE50" i="7" s="1"/>
  <c r="IE51" i="7" s="1"/>
  <c r="IE52" i="7" s="1"/>
  <c r="IE53" i="7" s="1"/>
  <c r="IE54" i="7" s="1"/>
  <c r="IE55" i="7" s="1"/>
  <c r="IC42" i="7"/>
  <c r="IC43" i="7" s="1"/>
  <c r="IC44" i="7" s="1"/>
  <c r="IC45" i="7" s="1"/>
  <c r="IC46" i="7" s="1"/>
  <c r="IC47" i="7" s="1"/>
  <c r="IC48" i="7" s="1"/>
  <c r="IC49" i="7" s="1"/>
  <c r="IC50" i="7" s="1"/>
  <c r="IC51" i="7" s="1"/>
  <c r="IC52" i="7" s="1"/>
  <c r="IC53" i="7" s="1"/>
  <c r="IC54" i="7" s="1"/>
  <c r="IC55" i="7" s="1"/>
  <c r="HX42" i="7"/>
  <c r="HX43" i="7" s="1"/>
  <c r="HX44" i="7" s="1"/>
  <c r="HX45" i="7" s="1"/>
  <c r="HX46" i="7" s="1"/>
  <c r="HX47" i="7" s="1"/>
  <c r="HX48" i="7" s="1"/>
  <c r="HX49" i="7" s="1"/>
  <c r="HX50" i="7" s="1"/>
  <c r="HX51" i="7" s="1"/>
  <c r="HX52" i="7" s="1"/>
  <c r="HX53" i="7" s="1"/>
  <c r="HX54" i="7" s="1"/>
  <c r="HX55" i="7" s="1"/>
  <c r="HV42" i="7"/>
  <c r="HV43" i="7" s="1"/>
  <c r="HV44" i="7" s="1"/>
  <c r="HV45" i="7" s="1"/>
  <c r="HV46" i="7" s="1"/>
  <c r="HV47" i="7" s="1"/>
  <c r="HV48" i="7" s="1"/>
  <c r="HV49" i="7" s="1"/>
  <c r="HV50" i="7" s="1"/>
  <c r="HV51" i="7" s="1"/>
  <c r="HV52" i="7" s="1"/>
  <c r="HV53" i="7" s="1"/>
  <c r="HV54" i="7" s="1"/>
  <c r="HV55" i="7" s="1"/>
  <c r="HR42" i="7"/>
  <c r="HR43" i="7" s="1"/>
  <c r="HR44" i="7" s="1"/>
  <c r="HR45" i="7" s="1"/>
  <c r="HR46" i="7" s="1"/>
  <c r="HR47" i="7" s="1"/>
  <c r="HR48" i="7" s="1"/>
  <c r="HR49" i="7" s="1"/>
  <c r="HR50" i="7" s="1"/>
  <c r="HR51" i="7" s="1"/>
  <c r="HR52" i="7" s="1"/>
  <c r="HR53" i="7" s="1"/>
  <c r="HR54" i="7" s="1"/>
  <c r="HR55" i="7" s="1"/>
  <c r="HP42" i="7"/>
  <c r="HP43" i="7" s="1"/>
  <c r="HP44" i="7" s="1"/>
  <c r="HP45" i="7" s="1"/>
  <c r="HP46" i="7" s="1"/>
  <c r="HP47" i="7" s="1"/>
  <c r="HP48" i="7" s="1"/>
  <c r="HP49" i="7" s="1"/>
  <c r="HP50" i="7" s="1"/>
  <c r="HP51" i="7" s="1"/>
  <c r="HP52" i="7" s="1"/>
  <c r="HP53" i="7" s="1"/>
  <c r="HP54" i="7" s="1"/>
  <c r="HP55" i="7" s="1"/>
  <c r="HM42" i="7"/>
  <c r="HM43" i="7" s="1"/>
  <c r="HM44" i="7" s="1"/>
  <c r="HM45" i="7" s="1"/>
  <c r="HM46" i="7" s="1"/>
  <c r="HM47" i="7" s="1"/>
  <c r="HM48" i="7" s="1"/>
  <c r="HM49" i="7" s="1"/>
  <c r="HM50" i="7" s="1"/>
  <c r="HM51" i="7" s="1"/>
  <c r="HM52" i="7" s="1"/>
  <c r="HM53" i="7" s="1"/>
  <c r="HM54" i="7" s="1"/>
  <c r="HM55" i="7" s="1"/>
  <c r="HK42" i="7"/>
  <c r="HK43" i="7" s="1"/>
  <c r="HK44" i="7" s="1"/>
  <c r="HK45" i="7" s="1"/>
  <c r="HK46" i="7" s="1"/>
  <c r="HK47" i="7" s="1"/>
  <c r="HK48" i="7" s="1"/>
  <c r="HK49" i="7" s="1"/>
  <c r="HK50" i="7" s="1"/>
  <c r="HK51" i="7" s="1"/>
  <c r="HK52" i="7" s="1"/>
  <c r="HK53" i="7" s="1"/>
  <c r="HK54" i="7" s="1"/>
  <c r="HK55" i="7" s="1"/>
  <c r="HI42" i="7"/>
  <c r="HI43" i="7" s="1"/>
  <c r="HI44" i="7" s="1"/>
  <c r="HI45" i="7" s="1"/>
  <c r="HI46" i="7" s="1"/>
  <c r="HI47" i="7" s="1"/>
  <c r="HI48" i="7" s="1"/>
  <c r="HI49" i="7" s="1"/>
  <c r="HI50" i="7" s="1"/>
  <c r="HI51" i="7" s="1"/>
  <c r="HI52" i="7" s="1"/>
  <c r="HI53" i="7" s="1"/>
  <c r="HI54" i="7" s="1"/>
  <c r="HI55" i="7" s="1"/>
  <c r="ED42" i="7"/>
  <c r="ED43" i="7" s="1"/>
  <c r="ED44" i="7" s="1"/>
  <c r="ED45" i="7" s="1"/>
  <c r="ED46" i="7" s="1"/>
  <c r="ED47" i="7" s="1"/>
  <c r="ED48" i="7" s="1"/>
  <c r="ED49" i="7" s="1"/>
  <c r="ED50" i="7" s="1"/>
  <c r="ED51" i="7" s="1"/>
  <c r="ED52" i="7" s="1"/>
  <c r="ED53" i="7" s="1"/>
  <c r="ED54" i="7" s="1"/>
  <c r="ED55" i="7" s="1"/>
  <c r="EB42" i="7"/>
  <c r="EB43" i="7" s="1"/>
  <c r="EB44" i="7" s="1"/>
  <c r="EB45" i="7" s="1"/>
  <c r="EB46" i="7" s="1"/>
  <c r="EB47" i="7" s="1"/>
  <c r="EB48" i="7" s="1"/>
  <c r="EB49" i="7" s="1"/>
  <c r="EB50" i="7" s="1"/>
  <c r="EB51" i="7" s="1"/>
  <c r="EB52" i="7" s="1"/>
  <c r="EB53" i="7" s="1"/>
  <c r="EB54" i="7" s="1"/>
  <c r="EB55" i="7" s="1"/>
  <c r="DX42" i="7"/>
  <c r="DX43" i="7" s="1"/>
  <c r="DX44" i="7" s="1"/>
  <c r="DX45" i="7" s="1"/>
  <c r="DX46" i="7" s="1"/>
  <c r="DX47" i="7" s="1"/>
  <c r="DX48" i="7" s="1"/>
  <c r="DX49" i="7" s="1"/>
  <c r="DX50" i="7" s="1"/>
  <c r="DX51" i="7" s="1"/>
  <c r="DX52" i="7" s="1"/>
  <c r="DX53" i="7" s="1"/>
  <c r="DX54" i="7" s="1"/>
  <c r="DX55" i="7" s="1"/>
  <c r="DV42" i="7"/>
  <c r="DV43" i="7" s="1"/>
  <c r="DV44" i="7" s="1"/>
  <c r="DV45" i="7" s="1"/>
  <c r="DV46" i="7" s="1"/>
  <c r="DV47" i="7" s="1"/>
  <c r="DV48" i="7" s="1"/>
  <c r="DV49" i="7" s="1"/>
  <c r="DV50" i="7" s="1"/>
  <c r="DV51" i="7" s="1"/>
  <c r="DV52" i="7" s="1"/>
  <c r="DV53" i="7" s="1"/>
  <c r="DV54" i="7" s="1"/>
  <c r="DV55" i="7" s="1"/>
  <c r="DR42" i="7"/>
  <c r="DR43" i="7" s="1"/>
  <c r="DR44" i="7" s="1"/>
  <c r="DR45" i="7" s="1"/>
  <c r="DR46" i="7" s="1"/>
  <c r="DR47" i="7" s="1"/>
  <c r="DR48" i="7" s="1"/>
  <c r="DR49" i="7" s="1"/>
  <c r="DR50" i="7" s="1"/>
  <c r="DR51" i="7" s="1"/>
  <c r="DR52" i="7" s="1"/>
  <c r="DR53" i="7" s="1"/>
  <c r="DR54" i="7" s="1"/>
  <c r="DR55" i="7" s="1"/>
  <c r="DP42" i="7"/>
  <c r="DP43" i="7" s="1"/>
  <c r="DP44" i="7" s="1"/>
  <c r="DP45" i="7" s="1"/>
  <c r="DP46" i="7" s="1"/>
  <c r="DP47" i="7" s="1"/>
  <c r="DP48" i="7" s="1"/>
  <c r="DP49" i="7" s="1"/>
  <c r="DP50" i="7" s="1"/>
  <c r="DP51" i="7" s="1"/>
  <c r="DP52" i="7" s="1"/>
  <c r="DP53" i="7" s="1"/>
  <c r="DP54" i="7" s="1"/>
  <c r="DP55" i="7" s="1"/>
  <c r="DL42" i="7"/>
  <c r="DL43" i="7" s="1"/>
  <c r="DL44" i="7" s="1"/>
  <c r="DL45" i="7" s="1"/>
  <c r="DL46" i="7" s="1"/>
  <c r="DL47" i="7" s="1"/>
  <c r="DL48" i="7" s="1"/>
  <c r="DL49" i="7" s="1"/>
  <c r="DL50" i="7" s="1"/>
  <c r="DL51" i="7" s="1"/>
  <c r="DL52" i="7" s="1"/>
  <c r="DL53" i="7" s="1"/>
  <c r="DL54" i="7" s="1"/>
  <c r="DL55" i="7" s="1"/>
  <c r="DJ42" i="7"/>
  <c r="DJ43" i="7" s="1"/>
  <c r="DJ44" i="7" s="1"/>
  <c r="DJ45" i="7" s="1"/>
  <c r="DJ46" i="7" s="1"/>
  <c r="DJ47" i="7" s="1"/>
  <c r="DJ48" i="7" s="1"/>
  <c r="DJ49" i="7" s="1"/>
  <c r="DJ50" i="7" s="1"/>
  <c r="DJ51" i="7" s="1"/>
  <c r="DJ52" i="7" s="1"/>
  <c r="DJ53" i="7" s="1"/>
  <c r="DJ54" i="7" s="1"/>
  <c r="DJ55" i="7" s="1"/>
  <c r="DF42" i="7"/>
  <c r="DF43" i="7" s="1"/>
  <c r="DF44" i="7" s="1"/>
  <c r="DF45" i="7" s="1"/>
  <c r="DF46" i="7" s="1"/>
  <c r="DF47" i="7" s="1"/>
  <c r="DF48" i="7" s="1"/>
  <c r="DF49" i="7" s="1"/>
  <c r="DF50" i="7" s="1"/>
  <c r="DF51" i="7" s="1"/>
  <c r="DF52" i="7" s="1"/>
  <c r="DF53" i="7" s="1"/>
  <c r="DF54" i="7" s="1"/>
  <c r="DF55" i="7" s="1"/>
  <c r="DD42" i="7"/>
  <c r="DD43" i="7" s="1"/>
  <c r="DD44" i="7" s="1"/>
  <c r="DD45" i="7" s="1"/>
  <c r="DD46" i="7" s="1"/>
  <c r="DD47" i="7" s="1"/>
  <c r="DD48" i="7" s="1"/>
  <c r="DD49" i="7" s="1"/>
  <c r="DD50" i="7" s="1"/>
  <c r="DD51" i="7" s="1"/>
  <c r="DD52" i="7" s="1"/>
  <c r="DD53" i="7" s="1"/>
  <c r="DD54" i="7" s="1"/>
  <c r="DD55" i="7" s="1"/>
  <c r="CZ42" i="7"/>
  <c r="CZ43" i="7" s="1"/>
  <c r="CZ44" i="7" s="1"/>
  <c r="CZ45" i="7" s="1"/>
  <c r="CZ46" i="7" s="1"/>
  <c r="CZ47" i="7" s="1"/>
  <c r="CZ48" i="7" s="1"/>
  <c r="CZ49" i="7" s="1"/>
  <c r="CZ50" i="7" s="1"/>
  <c r="CZ51" i="7" s="1"/>
  <c r="CZ52" i="7" s="1"/>
  <c r="CZ53" i="7" s="1"/>
  <c r="CZ54" i="7" s="1"/>
  <c r="CZ55" i="7" s="1"/>
  <c r="CX42" i="7"/>
  <c r="CX43" i="7" s="1"/>
  <c r="CX44" i="7" s="1"/>
  <c r="CX45" i="7" s="1"/>
  <c r="CX46" i="7" s="1"/>
  <c r="CX47" i="7" s="1"/>
  <c r="CX48" i="7" s="1"/>
  <c r="CX49" i="7" s="1"/>
  <c r="CX50" i="7" s="1"/>
  <c r="CX51" i="7" s="1"/>
  <c r="CX52" i="7" s="1"/>
  <c r="CX53" i="7" s="1"/>
  <c r="CX54" i="7" s="1"/>
  <c r="CX55" i="7" s="1"/>
  <c r="CT42" i="7"/>
  <c r="CT43" i="7" s="1"/>
  <c r="CT44" i="7" s="1"/>
  <c r="CT45" i="7" s="1"/>
  <c r="CT46" i="7" s="1"/>
  <c r="CT47" i="7" s="1"/>
  <c r="CT48" i="7" s="1"/>
  <c r="CT49" i="7" s="1"/>
  <c r="CT50" i="7" s="1"/>
  <c r="CT51" i="7" s="1"/>
  <c r="CT52" i="7" s="1"/>
  <c r="CT53" i="7" s="1"/>
  <c r="CT54" i="7" s="1"/>
  <c r="CT55" i="7" s="1"/>
  <c r="CR42" i="7"/>
  <c r="CR43" i="7" s="1"/>
  <c r="CR44" i="7" s="1"/>
  <c r="CR45" i="7" s="1"/>
  <c r="CR46" i="7" s="1"/>
  <c r="CR47" i="7" s="1"/>
  <c r="CR48" i="7" s="1"/>
  <c r="CR49" i="7" s="1"/>
  <c r="CR50" i="7" s="1"/>
  <c r="CR51" i="7" s="1"/>
  <c r="CR52" i="7" s="1"/>
  <c r="CR53" i="7" s="1"/>
  <c r="CR54" i="7" s="1"/>
  <c r="CR55" i="7" s="1"/>
  <c r="CN42" i="7"/>
  <c r="CN43" i="7" s="1"/>
  <c r="CN44" i="7" s="1"/>
  <c r="CN45" i="7" s="1"/>
  <c r="CN46" i="7" s="1"/>
  <c r="CN47" i="7" s="1"/>
  <c r="CN48" i="7" s="1"/>
  <c r="CN49" i="7" s="1"/>
  <c r="CN50" i="7" s="1"/>
  <c r="CN51" i="7" s="1"/>
  <c r="CN52" i="7" s="1"/>
  <c r="CN53" i="7" s="1"/>
  <c r="CN54" i="7" s="1"/>
  <c r="CN55" i="7" s="1"/>
  <c r="CL42" i="7"/>
  <c r="CL43" i="7" s="1"/>
  <c r="CL44" i="7" s="1"/>
  <c r="CL45" i="7" s="1"/>
  <c r="CL46" i="7" s="1"/>
  <c r="CL47" i="7" s="1"/>
  <c r="CL48" i="7" s="1"/>
  <c r="CL49" i="7" s="1"/>
  <c r="CL50" i="7" s="1"/>
  <c r="CL51" i="7" s="1"/>
  <c r="CL52" i="7" s="1"/>
  <c r="CL53" i="7" s="1"/>
  <c r="CL54" i="7" s="1"/>
  <c r="CL55" i="7" s="1"/>
  <c r="CH42" i="7"/>
  <c r="CH43" i="7" s="1"/>
  <c r="CH44" i="7" s="1"/>
  <c r="CH45" i="7" s="1"/>
  <c r="CH46" i="7" s="1"/>
  <c r="CH47" i="7" s="1"/>
  <c r="CH48" i="7" s="1"/>
  <c r="CH49" i="7" s="1"/>
  <c r="CH50" i="7" s="1"/>
  <c r="CH51" i="7" s="1"/>
  <c r="CH52" i="7" s="1"/>
  <c r="CH53" i="7" s="1"/>
  <c r="CH54" i="7" s="1"/>
  <c r="CH55" i="7" s="1"/>
  <c r="CF42" i="7"/>
  <c r="CF43" i="7" s="1"/>
  <c r="CF44" i="7" s="1"/>
  <c r="CF45" i="7" s="1"/>
  <c r="CF46" i="7" s="1"/>
  <c r="CF47" i="7" s="1"/>
  <c r="CF48" i="7" s="1"/>
  <c r="CF49" i="7" s="1"/>
  <c r="CF50" i="7" s="1"/>
  <c r="CF51" i="7" s="1"/>
  <c r="CF52" i="7" s="1"/>
  <c r="CF53" i="7" s="1"/>
  <c r="CF54" i="7" s="1"/>
  <c r="CF55" i="7" s="1"/>
  <c r="CB42" i="7"/>
  <c r="CB43" i="7" s="1"/>
  <c r="CB44" i="7" s="1"/>
  <c r="CB45" i="7" s="1"/>
  <c r="CB46" i="7" s="1"/>
  <c r="CB47" i="7" s="1"/>
  <c r="CB48" i="7" s="1"/>
  <c r="CB49" i="7" s="1"/>
  <c r="CB50" i="7" s="1"/>
  <c r="CB51" i="7" s="1"/>
  <c r="CB52" i="7" s="1"/>
  <c r="CB53" i="7" s="1"/>
  <c r="CB54" i="7" s="1"/>
  <c r="CB55" i="7" s="1"/>
  <c r="BZ42" i="7"/>
  <c r="BZ43" i="7" s="1"/>
  <c r="BZ44" i="7" s="1"/>
  <c r="BZ45" i="7" s="1"/>
  <c r="BZ46" i="7" s="1"/>
  <c r="BZ47" i="7" s="1"/>
  <c r="BZ48" i="7" s="1"/>
  <c r="BZ49" i="7" s="1"/>
  <c r="BZ50" i="7" s="1"/>
  <c r="BZ51" i="7" s="1"/>
  <c r="BZ52" i="7" s="1"/>
  <c r="BZ53" i="7" s="1"/>
  <c r="BZ54" i="7" s="1"/>
  <c r="BZ55" i="7" s="1"/>
  <c r="BV42" i="7"/>
  <c r="BV43" i="7" s="1"/>
  <c r="BV44" i="7" s="1"/>
  <c r="BV45" i="7" s="1"/>
  <c r="BV46" i="7" s="1"/>
  <c r="BV47" i="7" s="1"/>
  <c r="BV48" i="7" s="1"/>
  <c r="BV49" i="7" s="1"/>
  <c r="BV50" i="7" s="1"/>
  <c r="BV51" i="7" s="1"/>
  <c r="BV52" i="7" s="1"/>
  <c r="BV53" i="7" s="1"/>
  <c r="BV54" i="7" s="1"/>
  <c r="BV55" i="7" s="1"/>
  <c r="BT42" i="7"/>
  <c r="BT43" i="7" s="1"/>
  <c r="BT44" i="7" s="1"/>
  <c r="BT45" i="7" s="1"/>
  <c r="BT46" i="7" s="1"/>
  <c r="BT47" i="7" s="1"/>
  <c r="BT48" i="7" s="1"/>
  <c r="BT49" i="7" s="1"/>
  <c r="BT50" i="7" s="1"/>
  <c r="BT51" i="7" s="1"/>
  <c r="BT52" i="7" s="1"/>
  <c r="BT53" i="7" s="1"/>
  <c r="BT54" i="7" s="1"/>
  <c r="BT55" i="7" s="1"/>
  <c r="BP42" i="7"/>
  <c r="BP43" i="7" s="1"/>
  <c r="BP44" i="7" s="1"/>
  <c r="BP45" i="7" s="1"/>
  <c r="BP46" i="7" s="1"/>
  <c r="BP47" i="7" s="1"/>
  <c r="BP48" i="7" s="1"/>
  <c r="BP49" i="7" s="1"/>
  <c r="BP50" i="7" s="1"/>
  <c r="BP51" i="7" s="1"/>
  <c r="BP52" i="7" s="1"/>
  <c r="BP53" i="7" s="1"/>
  <c r="BP54" i="7" s="1"/>
  <c r="BP55" i="7" s="1"/>
  <c r="BN42" i="7"/>
  <c r="BN43" i="7" s="1"/>
  <c r="BN44" i="7" s="1"/>
  <c r="BN45" i="7" s="1"/>
  <c r="BN46" i="7" s="1"/>
  <c r="BN47" i="7" s="1"/>
  <c r="BN48" i="7" s="1"/>
  <c r="BN49" i="7" s="1"/>
  <c r="BN50" i="7" s="1"/>
  <c r="BN51" i="7" s="1"/>
  <c r="BN52" i="7" s="1"/>
  <c r="BN53" i="7" s="1"/>
  <c r="BN54" i="7" s="1"/>
  <c r="BN55" i="7" s="1"/>
  <c r="BJ42" i="7"/>
  <c r="BJ43" i="7" s="1"/>
  <c r="BJ44" i="7" s="1"/>
  <c r="BJ45" i="7" s="1"/>
  <c r="BJ46" i="7" s="1"/>
  <c r="BJ47" i="7" s="1"/>
  <c r="BJ48" i="7" s="1"/>
  <c r="BJ49" i="7" s="1"/>
  <c r="BJ50" i="7" s="1"/>
  <c r="BJ51" i="7" s="1"/>
  <c r="BJ52" i="7" s="1"/>
  <c r="BJ53" i="7" s="1"/>
  <c r="BJ54" i="7" s="1"/>
  <c r="BJ55" i="7" s="1"/>
  <c r="BH42" i="7"/>
  <c r="BH43" i="7" s="1"/>
  <c r="BH44" i="7" s="1"/>
  <c r="BH45" i="7" s="1"/>
  <c r="BH46" i="7" s="1"/>
  <c r="BH47" i="7" s="1"/>
  <c r="BH48" i="7" s="1"/>
  <c r="BH49" i="7" s="1"/>
  <c r="BH50" i="7" s="1"/>
  <c r="BH51" i="7" s="1"/>
  <c r="BH52" i="7" s="1"/>
  <c r="BH53" i="7" s="1"/>
  <c r="BH54" i="7" s="1"/>
  <c r="BH55" i="7" s="1"/>
  <c r="BC42" i="7"/>
  <c r="BC43" i="7" s="1"/>
  <c r="BC44" i="7" s="1"/>
  <c r="BC45" i="7" s="1"/>
  <c r="BC46" i="7" s="1"/>
  <c r="BC47" i="7" s="1"/>
  <c r="BC48" i="7" s="1"/>
  <c r="BC49" i="7" s="1"/>
  <c r="BC50" i="7" s="1"/>
  <c r="BC51" i="7" s="1"/>
  <c r="BC52" i="7" s="1"/>
  <c r="BC53" i="7" s="1"/>
  <c r="BC54" i="7" s="1"/>
  <c r="BC55" i="7" s="1"/>
  <c r="BA42" i="7"/>
  <c r="BA43" i="7" s="1"/>
  <c r="BA44" i="7" s="1"/>
  <c r="BA45" i="7" s="1"/>
  <c r="BA46" i="7" s="1"/>
  <c r="BA47" i="7" s="1"/>
  <c r="BA48" i="7" s="1"/>
  <c r="BA49" i="7" s="1"/>
  <c r="BA50" i="7" s="1"/>
  <c r="BA51" i="7" s="1"/>
  <c r="BA52" i="7" s="1"/>
  <c r="BA53" i="7" s="1"/>
  <c r="BA54" i="7" s="1"/>
  <c r="BA55" i="7" s="1"/>
  <c r="AW42" i="7"/>
  <c r="AW43" i="7" s="1"/>
  <c r="AW44" i="7" s="1"/>
  <c r="AW45" i="7" s="1"/>
  <c r="AW46" i="7" s="1"/>
  <c r="AW47" i="7" s="1"/>
  <c r="AW48" i="7" s="1"/>
  <c r="AW49" i="7" s="1"/>
  <c r="AW50" i="7" s="1"/>
  <c r="AW51" i="7" s="1"/>
  <c r="AW52" i="7" s="1"/>
  <c r="AW53" i="7" s="1"/>
  <c r="AW54" i="7" s="1"/>
  <c r="AW55" i="7" s="1"/>
  <c r="AU42" i="7"/>
  <c r="AU43" i="7" s="1"/>
  <c r="AU44" i="7" s="1"/>
  <c r="AU45" i="7" s="1"/>
  <c r="AU46" i="7" s="1"/>
  <c r="AU47" i="7" s="1"/>
  <c r="AU48" i="7" s="1"/>
  <c r="AU49" i="7" s="1"/>
  <c r="AU50" i="7" s="1"/>
  <c r="AU51" i="7" s="1"/>
  <c r="AU52" i="7" s="1"/>
  <c r="AU53" i="7" s="1"/>
  <c r="AU54" i="7" s="1"/>
  <c r="AU55" i="7" s="1"/>
  <c r="AQ42" i="7"/>
  <c r="AQ43" i="7" s="1"/>
  <c r="AQ44" i="7" s="1"/>
  <c r="AQ45" i="7" s="1"/>
  <c r="AQ46" i="7" s="1"/>
  <c r="AQ47" i="7" s="1"/>
  <c r="AQ48" i="7" s="1"/>
  <c r="AQ49" i="7" s="1"/>
  <c r="AQ50" i="7" s="1"/>
  <c r="AQ51" i="7" s="1"/>
  <c r="AQ52" i="7" s="1"/>
  <c r="AQ53" i="7" s="1"/>
  <c r="AQ54" i="7" s="1"/>
  <c r="AQ55" i="7" s="1"/>
  <c r="AO42" i="7"/>
  <c r="AO43" i="7" s="1"/>
  <c r="AO44" i="7" s="1"/>
  <c r="AO45" i="7" s="1"/>
  <c r="AO46" i="7" s="1"/>
  <c r="AO47" i="7" s="1"/>
  <c r="AO48" i="7" s="1"/>
  <c r="AO49" i="7" s="1"/>
  <c r="AO50" i="7" s="1"/>
  <c r="AO51" i="7" s="1"/>
  <c r="AO52" i="7" s="1"/>
  <c r="AO53" i="7" s="1"/>
  <c r="AO54" i="7" s="1"/>
  <c r="AO55" i="7" s="1"/>
  <c r="AK42" i="7"/>
  <c r="AK43" i="7" s="1"/>
  <c r="AK44" i="7" s="1"/>
  <c r="AK45" i="7" s="1"/>
  <c r="AK46" i="7" s="1"/>
  <c r="AK47" i="7" s="1"/>
  <c r="AK48" i="7" s="1"/>
  <c r="AK49" i="7" s="1"/>
  <c r="AK50" i="7" s="1"/>
  <c r="AK51" i="7" s="1"/>
  <c r="AK52" i="7" s="1"/>
  <c r="AK53" i="7" s="1"/>
  <c r="AK54" i="7" s="1"/>
  <c r="AK55" i="7" s="1"/>
  <c r="AI42" i="7"/>
  <c r="AI43" i="7" s="1"/>
  <c r="AI44" i="7" s="1"/>
  <c r="AI45" i="7" s="1"/>
  <c r="AI46" i="7" s="1"/>
  <c r="AI47" i="7" s="1"/>
  <c r="AI48" i="7" s="1"/>
  <c r="AI49" i="7" s="1"/>
  <c r="AI50" i="7" s="1"/>
  <c r="AI51" i="7" s="1"/>
  <c r="AI52" i="7" s="1"/>
  <c r="AI53" i="7" s="1"/>
  <c r="AI54" i="7" s="1"/>
  <c r="AI55" i="7" s="1"/>
  <c r="AE42" i="7"/>
  <c r="AE43" i="7" s="1"/>
  <c r="AE44" i="7" s="1"/>
  <c r="AE45" i="7" s="1"/>
  <c r="AE46" i="7" s="1"/>
  <c r="AE47" i="7" s="1"/>
  <c r="AE48" i="7" s="1"/>
  <c r="AE49" i="7" s="1"/>
  <c r="AE50" i="7" s="1"/>
  <c r="AE51" i="7" s="1"/>
  <c r="AE52" i="7" s="1"/>
  <c r="AE53" i="7" s="1"/>
  <c r="AE54" i="7" s="1"/>
  <c r="AE55" i="7" s="1"/>
  <c r="AC42" i="7"/>
  <c r="AC43" i="7" s="1"/>
  <c r="AC44" i="7" s="1"/>
  <c r="AC45" i="7" s="1"/>
  <c r="AC46" i="7" s="1"/>
  <c r="AC47" i="7" s="1"/>
  <c r="AC48" i="7" s="1"/>
  <c r="AC49" i="7" s="1"/>
  <c r="AC50" i="7" s="1"/>
  <c r="AC51" i="7" s="1"/>
  <c r="AC52" i="7" s="1"/>
  <c r="AC53" i="7" s="1"/>
  <c r="AC54" i="7" s="1"/>
  <c r="AC55" i="7" s="1"/>
  <c r="Y42" i="7"/>
  <c r="Y43" i="7" s="1"/>
  <c r="Y44" i="7" s="1"/>
  <c r="Y45" i="7" s="1"/>
  <c r="Y46" i="7" s="1"/>
  <c r="Y47" i="7" s="1"/>
  <c r="Y48" i="7" s="1"/>
  <c r="Y49" i="7" s="1"/>
  <c r="Y50" i="7" s="1"/>
  <c r="Y51" i="7" s="1"/>
  <c r="Y52" i="7" s="1"/>
  <c r="Y53" i="7" s="1"/>
  <c r="Y54" i="7" s="1"/>
  <c r="Y55" i="7" s="1"/>
  <c r="W42" i="7"/>
  <c r="W43" i="7" s="1"/>
  <c r="W44" i="7" s="1"/>
  <c r="W45" i="7" s="1"/>
  <c r="W46" i="7" s="1"/>
  <c r="W47" i="7" s="1"/>
  <c r="W48" i="7" s="1"/>
  <c r="W49" i="7" s="1"/>
  <c r="W50" i="7" s="1"/>
  <c r="W51" i="7" s="1"/>
  <c r="W52" i="7" s="1"/>
  <c r="W53" i="7" s="1"/>
  <c r="W54" i="7" s="1"/>
  <c r="W55" i="7" s="1"/>
  <c r="S42" i="7"/>
  <c r="S43" i="7" s="1"/>
  <c r="S44" i="7" s="1"/>
  <c r="S45" i="7" s="1"/>
  <c r="S46" i="7" s="1"/>
  <c r="S47" i="7" s="1"/>
  <c r="S48" i="7" s="1"/>
  <c r="S49" i="7" s="1"/>
  <c r="S50" i="7" s="1"/>
  <c r="S51" i="7" s="1"/>
  <c r="S52" i="7" s="1"/>
  <c r="S53" i="7" s="1"/>
  <c r="S54" i="7" s="1"/>
  <c r="S55" i="7" s="1"/>
  <c r="Q42" i="7"/>
  <c r="Q43" i="7" s="1"/>
  <c r="Q44" i="7" s="1"/>
  <c r="Q45" i="7" s="1"/>
  <c r="Q46" i="7" s="1"/>
  <c r="Q47" i="7" s="1"/>
  <c r="Q48" i="7" s="1"/>
  <c r="Q49" i="7" s="1"/>
  <c r="Q50" i="7" s="1"/>
  <c r="Q51" i="7" s="1"/>
  <c r="Q52" i="7" s="1"/>
  <c r="Q53" i="7" s="1"/>
  <c r="Q54" i="7" s="1"/>
  <c r="Q55" i="7" s="1"/>
  <c r="M42" i="7"/>
  <c r="M43" i="7" s="1"/>
  <c r="M44" i="7" s="1"/>
  <c r="M45" i="7" s="1"/>
  <c r="M46" i="7" s="1"/>
  <c r="M47" i="7" s="1"/>
  <c r="M48" i="7" s="1"/>
  <c r="M49" i="7" s="1"/>
  <c r="M50" i="7" s="1"/>
  <c r="M51" i="7" s="1"/>
  <c r="M52" i="7" s="1"/>
  <c r="M53" i="7" s="1"/>
  <c r="M54" i="7" s="1"/>
  <c r="M55" i="7" s="1"/>
  <c r="K42" i="7"/>
  <c r="K43" i="7" s="1"/>
  <c r="K44" i="7" s="1"/>
  <c r="K45" i="7" s="1"/>
  <c r="K46" i="7" s="1"/>
  <c r="K47" i="7" s="1"/>
  <c r="K48" i="7" s="1"/>
  <c r="K49" i="7" s="1"/>
  <c r="K50" i="7" s="1"/>
  <c r="K51" i="7" s="1"/>
  <c r="K52" i="7" s="1"/>
  <c r="K53" i="7" s="1"/>
  <c r="K54" i="7" s="1"/>
  <c r="K55" i="7" s="1"/>
  <c r="G42" i="7"/>
  <c r="G43" i="7" s="1"/>
  <c r="G44" i="7" s="1"/>
  <c r="G45" i="7" s="1"/>
  <c r="G46" i="7" s="1"/>
  <c r="G47" i="7" s="1"/>
  <c r="G48" i="7" s="1"/>
  <c r="G49" i="7" s="1"/>
  <c r="G50" i="7" s="1"/>
  <c r="G51" i="7" s="1"/>
  <c r="G52" i="7" s="1"/>
  <c r="G53" i="7" s="1"/>
  <c r="G54" i="7" s="1"/>
  <c r="G55" i="7" s="1"/>
  <c r="E42" i="7"/>
  <c r="E43" i="7" s="1"/>
  <c r="E44" i="7" s="1"/>
  <c r="E45" i="7" s="1"/>
  <c r="E46" i="7" s="1"/>
  <c r="E47" i="7" s="1"/>
  <c r="E48" i="7" s="1"/>
  <c r="E49" i="7" s="1"/>
  <c r="E50" i="7" s="1"/>
  <c r="E51" i="7" s="1"/>
  <c r="E52" i="7" s="1"/>
  <c r="E53" i="7" s="1"/>
  <c r="E54" i="7" s="1"/>
  <c r="E55" i="7" s="1"/>
  <c r="NK41" i="7"/>
  <c r="NK42" i="7" s="1"/>
  <c r="NK43" i="7" s="1"/>
  <c r="NK44" i="7" s="1"/>
  <c r="NK45" i="7" s="1"/>
  <c r="NK46" i="7" s="1"/>
  <c r="NK47" i="7" s="1"/>
  <c r="NK48" i="7" s="1"/>
  <c r="NK49" i="7" s="1"/>
  <c r="NK50" i="7" s="1"/>
  <c r="NK51" i="7" s="1"/>
  <c r="NK52" i="7" s="1"/>
  <c r="NK53" i="7" s="1"/>
  <c r="NK54" i="7" s="1"/>
  <c r="NK55" i="7" s="1"/>
  <c r="NK56" i="7" s="1"/>
  <c r="NK57" i="7" s="1"/>
  <c r="NI41" i="7"/>
  <c r="NI42" i="7" s="1"/>
  <c r="NI43" i="7" s="1"/>
  <c r="NI44" i="7" s="1"/>
  <c r="NI45" i="7" s="1"/>
  <c r="NI46" i="7" s="1"/>
  <c r="NI47" i="7" s="1"/>
  <c r="NI48" i="7" s="1"/>
  <c r="NI49" i="7" s="1"/>
  <c r="NI50" i="7" s="1"/>
  <c r="NI51" i="7" s="1"/>
  <c r="NI52" i="7" s="1"/>
  <c r="NI53" i="7" s="1"/>
  <c r="NI54" i="7" s="1"/>
  <c r="NI55" i="7" s="1"/>
  <c r="NI56" i="7" s="1"/>
  <c r="NI57" i="7" s="1"/>
  <c r="NE41" i="7"/>
  <c r="NE42" i="7" s="1"/>
  <c r="NE43" i="7" s="1"/>
  <c r="NE44" i="7" s="1"/>
  <c r="NE45" i="7" s="1"/>
  <c r="NE46" i="7" s="1"/>
  <c r="NE47" i="7" s="1"/>
  <c r="NE48" i="7" s="1"/>
  <c r="NE49" i="7" s="1"/>
  <c r="NE50" i="7" s="1"/>
  <c r="NE51" i="7" s="1"/>
  <c r="NE52" i="7" s="1"/>
  <c r="NE53" i="7" s="1"/>
  <c r="NE54" i="7" s="1"/>
  <c r="NE55" i="7" s="1"/>
  <c r="NE56" i="7" s="1"/>
  <c r="NE57" i="7" s="1"/>
  <c r="NC41" i="7"/>
  <c r="NC42" i="7" s="1"/>
  <c r="NC43" i="7" s="1"/>
  <c r="NC44" i="7" s="1"/>
  <c r="NC45" i="7" s="1"/>
  <c r="NC46" i="7" s="1"/>
  <c r="NC47" i="7" s="1"/>
  <c r="NC48" i="7" s="1"/>
  <c r="NC49" i="7" s="1"/>
  <c r="NC50" i="7" s="1"/>
  <c r="NC51" i="7" s="1"/>
  <c r="NC52" i="7" s="1"/>
  <c r="NC53" i="7" s="1"/>
  <c r="NC54" i="7" s="1"/>
  <c r="NC55" i="7" s="1"/>
  <c r="NC56" i="7" s="1"/>
  <c r="NC57" i="7" s="1"/>
  <c r="MY41" i="7"/>
  <c r="MY42" i="7" s="1"/>
  <c r="MY43" i="7" s="1"/>
  <c r="MY44" i="7" s="1"/>
  <c r="MY45" i="7" s="1"/>
  <c r="MY46" i="7" s="1"/>
  <c r="MY47" i="7" s="1"/>
  <c r="MY48" i="7" s="1"/>
  <c r="MY49" i="7" s="1"/>
  <c r="MY50" i="7" s="1"/>
  <c r="MY51" i="7" s="1"/>
  <c r="MY52" i="7" s="1"/>
  <c r="MY53" i="7" s="1"/>
  <c r="MY54" i="7" s="1"/>
  <c r="MY55" i="7" s="1"/>
  <c r="MY56" i="7" s="1"/>
  <c r="MY57" i="7" s="1"/>
  <c r="MW41" i="7"/>
  <c r="MW42" i="7" s="1"/>
  <c r="MW43" i="7" s="1"/>
  <c r="MW44" i="7" s="1"/>
  <c r="MW45" i="7" s="1"/>
  <c r="MW46" i="7" s="1"/>
  <c r="MW47" i="7" s="1"/>
  <c r="MW48" i="7" s="1"/>
  <c r="MW49" i="7" s="1"/>
  <c r="MW50" i="7" s="1"/>
  <c r="MW51" i="7" s="1"/>
  <c r="MW52" i="7" s="1"/>
  <c r="MW53" i="7" s="1"/>
  <c r="MW54" i="7" s="1"/>
  <c r="MW55" i="7" s="1"/>
  <c r="MW56" i="7" s="1"/>
  <c r="MW57" i="7" s="1"/>
  <c r="MS41" i="7"/>
  <c r="MS42" i="7" s="1"/>
  <c r="MS43" i="7" s="1"/>
  <c r="MS44" i="7" s="1"/>
  <c r="MS45" i="7" s="1"/>
  <c r="MS46" i="7" s="1"/>
  <c r="MS47" i="7" s="1"/>
  <c r="MS48" i="7" s="1"/>
  <c r="MS49" i="7" s="1"/>
  <c r="MS50" i="7" s="1"/>
  <c r="MS51" i="7" s="1"/>
  <c r="MS52" i="7" s="1"/>
  <c r="MS53" i="7" s="1"/>
  <c r="MS54" i="7" s="1"/>
  <c r="MS55" i="7" s="1"/>
  <c r="MS56" i="7" s="1"/>
  <c r="MS57" i="7" s="1"/>
  <c r="MQ41" i="7"/>
  <c r="MQ42" i="7" s="1"/>
  <c r="MQ43" i="7" s="1"/>
  <c r="MQ44" i="7" s="1"/>
  <c r="MQ45" i="7" s="1"/>
  <c r="MQ46" i="7" s="1"/>
  <c r="MQ47" i="7" s="1"/>
  <c r="MQ48" i="7" s="1"/>
  <c r="MQ49" i="7" s="1"/>
  <c r="MQ50" i="7" s="1"/>
  <c r="MQ51" i="7" s="1"/>
  <c r="MQ52" i="7" s="1"/>
  <c r="MQ53" i="7" s="1"/>
  <c r="MQ54" i="7" s="1"/>
  <c r="MQ55" i="7" s="1"/>
  <c r="MQ56" i="7" s="1"/>
  <c r="MQ57" i="7" s="1"/>
  <c r="MM41" i="7"/>
  <c r="MM42" i="7" s="1"/>
  <c r="MM43" i="7" s="1"/>
  <c r="MM44" i="7" s="1"/>
  <c r="MM45" i="7" s="1"/>
  <c r="MM46" i="7" s="1"/>
  <c r="MM47" i="7" s="1"/>
  <c r="MM48" i="7" s="1"/>
  <c r="MM49" i="7" s="1"/>
  <c r="MM50" i="7" s="1"/>
  <c r="MM51" i="7" s="1"/>
  <c r="MM52" i="7" s="1"/>
  <c r="MM53" i="7" s="1"/>
  <c r="MM54" i="7" s="1"/>
  <c r="MM55" i="7" s="1"/>
  <c r="MM56" i="7" s="1"/>
  <c r="MM57" i="7" s="1"/>
  <c r="MK41" i="7"/>
  <c r="MK42" i="7" s="1"/>
  <c r="MK43" i="7" s="1"/>
  <c r="MK44" i="7" s="1"/>
  <c r="MK45" i="7" s="1"/>
  <c r="MK46" i="7" s="1"/>
  <c r="MK47" i="7" s="1"/>
  <c r="MK48" i="7" s="1"/>
  <c r="MK49" i="7" s="1"/>
  <c r="MK50" i="7" s="1"/>
  <c r="MK51" i="7" s="1"/>
  <c r="MK52" i="7" s="1"/>
  <c r="MK53" i="7" s="1"/>
  <c r="MK54" i="7" s="1"/>
  <c r="MK55" i="7" s="1"/>
  <c r="MK56" i="7" s="1"/>
  <c r="MK57" i="7" s="1"/>
  <c r="MG41" i="7"/>
  <c r="MG42" i="7" s="1"/>
  <c r="MG43" i="7" s="1"/>
  <c r="MG44" i="7" s="1"/>
  <c r="MG45" i="7" s="1"/>
  <c r="MG46" i="7" s="1"/>
  <c r="MG47" i="7" s="1"/>
  <c r="MG48" i="7" s="1"/>
  <c r="MG49" i="7" s="1"/>
  <c r="MG50" i="7" s="1"/>
  <c r="MG51" i="7" s="1"/>
  <c r="MG52" i="7" s="1"/>
  <c r="MG53" i="7" s="1"/>
  <c r="MG54" i="7" s="1"/>
  <c r="MG55" i="7" s="1"/>
  <c r="MG56" i="7" s="1"/>
  <c r="MG57" i="7" s="1"/>
  <c r="ME41" i="7"/>
  <c r="ME42" i="7" s="1"/>
  <c r="ME43" i="7" s="1"/>
  <c r="ME44" i="7" s="1"/>
  <c r="ME45" i="7" s="1"/>
  <c r="ME46" i="7" s="1"/>
  <c r="ME47" i="7" s="1"/>
  <c r="ME48" i="7" s="1"/>
  <c r="ME49" i="7" s="1"/>
  <c r="ME50" i="7" s="1"/>
  <c r="ME51" i="7" s="1"/>
  <c r="ME52" i="7" s="1"/>
  <c r="ME53" i="7" s="1"/>
  <c r="ME54" i="7" s="1"/>
  <c r="ME55" i="7" s="1"/>
  <c r="ME56" i="7" s="1"/>
  <c r="ME57" i="7" s="1"/>
  <c r="MA41" i="7"/>
  <c r="MA42" i="7" s="1"/>
  <c r="MA43" i="7" s="1"/>
  <c r="MA44" i="7" s="1"/>
  <c r="MA45" i="7" s="1"/>
  <c r="MA46" i="7" s="1"/>
  <c r="MA47" i="7" s="1"/>
  <c r="MA48" i="7" s="1"/>
  <c r="MA49" i="7" s="1"/>
  <c r="MA50" i="7" s="1"/>
  <c r="MA51" i="7" s="1"/>
  <c r="MA52" i="7" s="1"/>
  <c r="MA53" i="7" s="1"/>
  <c r="MA54" i="7" s="1"/>
  <c r="MA55" i="7" s="1"/>
  <c r="MA56" i="7" s="1"/>
  <c r="MA57" i="7" s="1"/>
  <c r="LY41" i="7"/>
  <c r="LY42" i="7" s="1"/>
  <c r="LY43" i="7" s="1"/>
  <c r="LY44" i="7" s="1"/>
  <c r="LY45" i="7" s="1"/>
  <c r="LY46" i="7" s="1"/>
  <c r="LY47" i="7" s="1"/>
  <c r="LY48" i="7" s="1"/>
  <c r="LY49" i="7" s="1"/>
  <c r="LY50" i="7" s="1"/>
  <c r="LY51" i="7" s="1"/>
  <c r="LY52" i="7" s="1"/>
  <c r="LY53" i="7" s="1"/>
  <c r="LY54" i="7" s="1"/>
  <c r="LY55" i="7" s="1"/>
  <c r="LY56" i="7" s="1"/>
  <c r="LY57" i="7" s="1"/>
  <c r="LV41" i="7"/>
  <c r="LV42" i="7" s="1"/>
  <c r="LV43" i="7" s="1"/>
  <c r="LV44" i="7" s="1"/>
  <c r="LV45" i="7" s="1"/>
  <c r="LV46" i="7" s="1"/>
  <c r="LV47" i="7" s="1"/>
  <c r="LV48" i="7" s="1"/>
  <c r="LV49" i="7" s="1"/>
  <c r="LV50" i="7" s="1"/>
  <c r="LV51" i="7" s="1"/>
  <c r="LV52" i="7" s="1"/>
  <c r="LV53" i="7" s="1"/>
  <c r="LV54" i="7" s="1"/>
  <c r="LV55" i="7" s="1"/>
  <c r="LP41" i="7"/>
  <c r="LP42" i="7" s="1"/>
  <c r="LP43" i="7" s="1"/>
  <c r="LP44" i="7" s="1"/>
  <c r="LP45" i="7" s="1"/>
  <c r="LP46" i="7" s="1"/>
  <c r="LP47" i="7" s="1"/>
  <c r="LP48" i="7" s="1"/>
  <c r="LP49" i="7" s="1"/>
  <c r="LP50" i="7" s="1"/>
  <c r="LP51" i="7" s="1"/>
  <c r="LP52" i="7" s="1"/>
  <c r="LP53" i="7" s="1"/>
  <c r="LP54" i="7" s="1"/>
  <c r="LP55" i="7" s="1"/>
  <c r="LJ41" i="7"/>
  <c r="LJ42" i="7" s="1"/>
  <c r="LJ43" i="7" s="1"/>
  <c r="LJ44" i="7" s="1"/>
  <c r="LJ45" i="7" s="1"/>
  <c r="LJ46" i="7" s="1"/>
  <c r="LJ47" i="7" s="1"/>
  <c r="LJ48" i="7" s="1"/>
  <c r="LJ49" i="7" s="1"/>
  <c r="LJ50" i="7" s="1"/>
  <c r="LJ51" i="7" s="1"/>
  <c r="LJ52" i="7" s="1"/>
  <c r="LJ53" i="7" s="1"/>
  <c r="LJ54" i="7" s="1"/>
  <c r="LJ55" i="7" s="1"/>
  <c r="LC41" i="7"/>
  <c r="LC42" i="7" s="1"/>
  <c r="LC43" i="7" s="1"/>
  <c r="LC44" i="7" s="1"/>
  <c r="LC45" i="7" s="1"/>
  <c r="LC46" i="7" s="1"/>
  <c r="LC47" i="7" s="1"/>
  <c r="LC48" i="7" s="1"/>
  <c r="LC49" i="7" s="1"/>
  <c r="LC50" i="7" s="1"/>
  <c r="LC51" i="7" s="1"/>
  <c r="LC52" i="7" s="1"/>
  <c r="LC53" i="7" s="1"/>
  <c r="LC54" i="7" s="1"/>
  <c r="LC55" i="7" s="1"/>
  <c r="KW41" i="7"/>
  <c r="KW42" i="7" s="1"/>
  <c r="KW43" i="7" s="1"/>
  <c r="KW44" i="7" s="1"/>
  <c r="KW45" i="7" s="1"/>
  <c r="KW46" i="7" s="1"/>
  <c r="KW47" i="7" s="1"/>
  <c r="KW48" i="7" s="1"/>
  <c r="KW49" i="7" s="1"/>
  <c r="KW50" i="7" s="1"/>
  <c r="KW51" i="7" s="1"/>
  <c r="KW52" i="7" s="1"/>
  <c r="KW53" i="7" s="1"/>
  <c r="KW54" i="7" s="1"/>
  <c r="KW55" i="7" s="1"/>
  <c r="KQ41" i="7"/>
  <c r="KQ42" i="7" s="1"/>
  <c r="KQ43" i="7" s="1"/>
  <c r="KQ44" i="7" s="1"/>
  <c r="KQ45" i="7" s="1"/>
  <c r="KQ46" i="7" s="1"/>
  <c r="KQ47" i="7" s="1"/>
  <c r="KQ48" i="7" s="1"/>
  <c r="KQ49" i="7" s="1"/>
  <c r="KQ50" i="7" s="1"/>
  <c r="KQ51" i="7" s="1"/>
  <c r="KQ52" i="7" s="1"/>
  <c r="KQ53" i="7" s="1"/>
  <c r="KQ54" i="7" s="1"/>
  <c r="KQ55" i="7" s="1"/>
  <c r="KK41" i="7"/>
  <c r="KK42" i="7" s="1"/>
  <c r="KK43" i="7" s="1"/>
  <c r="KK44" i="7" s="1"/>
  <c r="KK45" i="7" s="1"/>
  <c r="KK46" i="7" s="1"/>
  <c r="KK47" i="7" s="1"/>
  <c r="KK48" i="7" s="1"/>
  <c r="KK49" i="7" s="1"/>
  <c r="KK50" i="7" s="1"/>
  <c r="KK51" i="7" s="1"/>
  <c r="KK52" i="7" s="1"/>
  <c r="KK53" i="7" s="1"/>
  <c r="KK54" i="7" s="1"/>
  <c r="KK55" i="7" s="1"/>
  <c r="KE41" i="7"/>
  <c r="KE42" i="7" s="1"/>
  <c r="KE43" i="7" s="1"/>
  <c r="KE44" i="7" s="1"/>
  <c r="KE45" i="7" s="1"/>
  <c r="KE46" i="7" s="1"/>
  <c r="KE47" i="7" s="1"/>
  <c r="KE48" i="7" s="1"/>
  <c r="KE49" i="7" s="1"/>
  <c r="KE50" i="7" s="1"/>
  <c r="KE51" i="7" s="1"/>
  <c r="KE52" i="7" s="1"/>
  <c r="KE53" i="7" s="1"/>
  <c r="KE54" i="7" s="1"/>
  <c r="KE55" i="7" s="1"/>
  <c r="HZ41" i="7"/>
  <c r="HZ42" i="7" s="1"/>
  <c r="HZ43" i="7" s="1"/>
  <c r="HZ44" i="7" s="1"/>
  <c r="HZ45" i="7" s="1"/>
  <c r="HZ46" i="7" s="1"/>
  <c r="HZ47" i="7" s="1"/>
  <c r="HZ48" i="7" s="1"/>
  <c r="HZ49" i="7" s="1"/>
  <c r="HZ50" i="7" s="1"/>
  <c r="HZ51" i="7" s="1"/>
  <c r="HZ52" i="7" s="1"/>
  <c r="HZ53" i="7" s="1"/>
  <c r="HZ54" i="7" s="1"/>
  <c r="HZ55" i="7" s="1"/>
  <c r="HT41" i="7"/>
  <c r="HT42" i="7" s="1"/>
  <c r="HT43" i="7" s="1"/>
  <c r="HT44" i="7" s="1"/>
  <c r="HT45" i="7" s="1"/>
  <c r="HT46" i="7" s="1"/>
  <c r="HT47" i="7" s="1"/>
  <c r="HT48" i="7" s="1"/>
  <c r="HT49" i="7" s="1"/>
  <c r="HT50" i="7" s="1"/>
  <c r="HT51" i="7" s="1"/>
  <c r="HT52" i="7" s="1"/>
  <c r="HT53" i="7" s="1"/>
  <c r="HT54" i="7" s="1"/>
  <c r="HT55" i="7" s="1"/>
  <c r="HE41" i="7"/>
  <c r="HE42" i="7" s="1"/>
  <c r="HE43" i="7" s="1"/>
  <c r="HE44" i="7" s="1"/>
  <c r="HE45" i="7" s="1"/>
  <c r="HE46" i="7" s="1"/>
  <c r="HE47" i="7" s="1"/>
  <c r="HE48" i="7" s="1"/>
  <c r="HE49" i="7" s="1"/>
  <c r="HE50" i="7" s="1"/>
  <c r="HE51" i="7" s="1"/>
  <c r="HE52" i="7" s="1"/>
  <c r="HE53" i="7" s="1"/>
  <c r="HE54" i="7" s="1"/>
  <c r="HE55" i="7" s="1"/>
  <c r="HC41" i="7"/>
  <c r="HC42" i="7" s="1"/>
  <c r="HC43" i="7" s="1"/>
  <c r="HC44" i="7" s="1"/>
  <c r="HC45" i="7" s="1"/>
  <c r="HC46" i="7" s="1"/>
  <c r="HC47" i="7" s="1"/>
  <c r="HC48" i="7" s="1"/>
  <c r="HC49" i="7" s="1"/>
  <c r="HC50" i="7" s="1"/>
  <c r="HC51" i="7" s="1"/>
  <c r="HC52" i="7" s="1"/>
  <c r="HC53" i="7" s="1"/>
  <c r="HC54" i="7" s="1"/>
  <c r="HC55" i="7" s="1"/>
  <c r="GY41" i="7"/>
  <c r="GY42" i="7" s="1"/>
  <c r="GY43" i="7" s="1"/>
  <c r="GY44" i="7" s="1"/>
  <c r="GY45" i="7" s="1"/>
  <c r="GY46" i="7" s="1"/>
  <c r="GY47" i="7" s="1"/>
  <c r="GY48" i="7" s="1"/>
  <c r="GY49" i="7" s="1"/>
  <c r="GY50" i="7" s="1"/>
  <c r="GY51" i="7" s="1"/>
  <c r="GY52" i="7" s="1"/>
  <c r="GY53" i="7" s="1"/>
  <c r="GY54" i="7" s="1"/>
  <c r="GY55" i="7" s="1"/>
  <c r="GW41" i="7"/>
  <c r="GW42" i="7" s="1"/>
  <c r="GW43" i="7" s="1"/>
  <c r="GW44" i="7" s="1"/>
  <c r="GW45" i="7" s="1"/>
  <c r="GW46" i="7" s="1"/>
  <c r="GW47" i="7" s="1"/>
  <c r="GW48" i="7" s="1"/>
  <c r="GW49" i="7" s="1"/>
  <c r="GW50" i="7" s="1"/>
  <c r="GW51" i="7" s="1"/>
  <c r="GW52" i="7" s="1"/>
  <c r="GW53" i="7" s="1"/>
  <c r="GW54" i="7" s="1"/>
  <c r="GW55" i="7" s="1"/>
  <c r="GS41" i="7"/>
  <c r="GS42" i="7" s="1"/>
  <c r="GS43" i="7" s="1"/>
  <c r="GS44" i="7" s="1"/>
  <c r="GS45" i="7" s="1"/>
  <c r="GS46" i="7" s="1"/>
  <c r="GS47" i="7" s="1"/>
  <c r="GS48" i="7" s="1"/>
  <c r="GS49" i="7" s="1"/>
  <c r="GS50" i="7" s="1"/>
  <c r="GS51" i="7" s="1"/>
  <c r="GS52" i="7" s="1"/>
  <c r="GS53" i="7" s="1"/>
  <c r="GS54" i="7" s="1"/>
  <c r="GS55" i="7" s="1"/>
  <c r="GQ41" i="7"/>
  <c r="GQ42" i="7" s="1"/>
  <c r="GQ43" i="7" s="1"/>
  <c r="GQ44" i="7" s="1"/>
  <c r="GQ45" i="7" s="1"/>
  <c r="GQ46" i="7" s="1"/>
  <c r="GQ47" i="7" s="1"/>
  <c r="GQ48" i="7" s="1"/>
  <c r="GQ49" i="7" s="1"/>
  <c r="GQ50" i="7" s="1"/>
  <c r="GQ51" i="7" s="1"/>
  <c r="GQ52" i="7" s="1"/>
  <c r="GQ53" i="7" s="1"/>
  <c r="GQ54" i="7" s="1"/>
  <c r="GQ55" i="7" s="1"/>
  <c r="GM41" i="7"/>
  <c r="GM42" i="7" s="1"/>
  <c r="GM43" i="7" s="1"/>
  <c r="GM44" i="7" s="1"/>
  <c r="GM45" i="7" s="1"/>
  <c r="GM46" i="7" s="1"/>
  <c r="GM47" i="7" s="1"/>
  <c r="GM48" i="7" s="1"/>
  <c r="GM49" i="7" s="1"/>
  <c r="GM50" i="7" s="1"/>
  <c r="GM51" i="7" s="1"/>
  <c r="GM52" i="7" s="1"/>
  <c r="GM53" i="7" s="1"/>
  <c r="GM54" i="7" s="1"/>
  <c r="GM55" i="7" s="1"/>
  <c r="GK41" i="7"/>
  <c r="GK42" i="7" s="1"/>
  <c r="GK43" i="7" s="1"/>
  <c r="GK44" i="7" s="1"/>
  <c r="GK45" i="7" s="1"/>
  <c r="GK46" i="7" s="1"/>
  <c r="GK47" i="7" s="1"/>
  <c r="GK48" i="7" s="1"/>
  <c r="GK49" i="7" s="1"/>
  <c r="GK50" i="7" s="1"/>
  <c r="GK51" i="7" s="1"/>
  <c r="GK52" i="7" s="1"/>
  <c r="GK53" i="7" s="1"/>
  <c r="GK54" i="7" s="1"/>
  <c r="GK55" i="7" s="1"/>
  <c r="GG41" i="7"/>
  <c r="GG42" i="7" s="1"/>
  <c r="GG43" i="7" s="1"/>
  <c r="GG44" i="7" s="1"/>
  <c r="GG45" i="7" s="1"/>
  <c r="GG46" i="7" s="1"/>
  <c r="GG47" i="7" s="1"/>
  <c r="GG48" i="7" s="1"/>
  <c r="GG49" i="7" s="1"/>
  <c r="GG50" i="7" s="1"/>
  <c r="GG51" i="7" s="1"/>
  <c r="GG52" i="7" s="1"/>
  <c r="GG53" i="7" s="1"/>
  <c r="GG54" i="7" s="1"/>
  <c r="GG55" i="7" s="1"/>
  <c r="GE41" i="7"/>
  <c r="GE42" i="7" s="1"/>
  <c r="GE43" i="7" s="1"/>
  <c r="GE44" i="7" s="1"/>
  <c r="GE45" i="7" s="1"/>
  <c r="GE46" i="7" s="1"/>
  <c r="GE47" i="7" s="1"/>
  <c r="GE48" i="7" s="1"/>
  <c r="GE49" i="7" s="1"/>
  <c r="GE50" i="7" s="1"/>
  <c r="GE51" i="7" s="1"/>
  <c r="GE52" i="7" s="1"/>
  <c r="GE53" i="7" s="1"/>
  <c r="GE54" i="7" s="1"/>
  <c r="GE55" i="7" s="1"/>
  <c r="GA41" i="7"/>
  <c r="GA42" i="7" s="1"/>
  <c r="GA43" i="7" s="1"/>
  <c r="GA44" i="7" s="1"/>
  <c r="GA45" i="7" s="1"/>
  <c r="GA46" i="7" s="1"/>
  <c r="GA47" i="7" s="1"/>
  <c r="GA48" i="7" s="1"/>
  <c r="GA49" i="7" s="1"/>
  <c r="GA50" i="7" s="1"/>
  <c r="GA51" i="7" s="1"/>
  <c r="GA52" i="7" s="1"/>
  <c r="GA53" i="7" s="1"/>
  <c r="GA54" i="7" s="1"/>
  <c r="GA55" i="7" s="1"/>
  <c r="FY41" i="7"/>
  <c r="FY42" i="7" s="1"/>
  <c r="FY43" i="7" s="1"/>
  <c r="FY44" i="7" s="1"/>
  <c r="FY45" i="7" s="1"/>
  <c r="FY46" i="7" s="1"/>
  <c r="FY47" i="7" s="1"/>
  <c r="FY48" i="7" s="1"/>
  <c r="FY49" i="7" s="1"/>
  <c r="FY50" i="7" s="1"/>
  <c r="FY51" i="7" s="1"/>
  <c r="FY52" i="7" s="1"/>
  <c r="FY53" i="7" s="1"/>
  <c r="FY54" i="7" s="1"/>
  <c r="FY55" i="7" s="1"/>
  <c r="FU41" i="7"/>
  <c r="FU42" i="7" s="1"/>
  <c r="FU43" i="7" s="1"/>
  <c r="FU44" i="7" s="1"/>
  <c r="FU45" i="7" s="1"/>
  <c r="FU46" i="7" s="1"/>
  <c r="FU47" i="7" s="1"/>
  <c r="FU48" i="7" s="1"/>
  <c r="FU49" i="7" s="1"/>
  <c r="FU50" i="7" s="1"/>
  <c r="FU51" i="7" s="1"/>
  <c r="FU52" i="7" s="1"/>
  <c r="FU53" i="7" s="1"/>
  <c r="FU54" i="7" s="1"/>
  <c r="FU55" i="7" s="1"/>
  <c r="FS41" i="7"/>
  <c r="FS42" i="7" s="1"/>
  <c r="FS43" i="7" s="1"/>
  <c r="FS44" i="7" s="1"/>
  <c r="FS45" i="7" s="1"/>
  <c r="FS46" i="7" s="1"/>
  <c r="FS47" i="7" s="1"/>
  <c r="FS48" i="7" s="1"/>
  <c r="FS49" i="7" s="1"/>
  <c r="FS50" i="7" s="1"/>
  <c r="FS51" i="7" s="1"/>
  <c r="FS52" i="7" s="1"/>
  <c r="FS53" i="7" s="1"/>
  <c r="FS54" i="7" s="1"/>
  <c r="FS55" i="7" s="1"/>
  <c r="FO41" i="7"/>
  <c r="FO42" i="7" s="1"/>
  <c r="FO43" i="7" s="1"/>
  <c r="FO44" i="7" s="1"/>
  <c r="FO45" i="7" s="1"/>
  <c r="FO46" i="7" s="1"/>
  <c r="FO47" i="7" s="1"/>
  <c r="FO48" i="7" s="1"/>
  <c r="FO49" i="7" s="1"/>
  <c r="FO50" i="7" s="1"/>
  <c r="FO51" i="7" s="1"/>
  <c r="FO52" i="7" s="1"/>
  <c r="FO53" i="7" s="1"/>
  <c r="FO54" i="7" s="1"/>
  <c r="FO55" i="7" s="1"/>
  <c r="FM41" i="7"/>
  <c r="FM42" i="7" s="1"/>
  <c r="FM43" i="7" s="1"/>
  <c r="FM44" i="7" s="1"/>
  <c r="FM45" i="7" s="1"/>
  <c r="FM46" i="7" s="1"/>
  <c r="FM47" i="7" s="1"/>
  <c r="FM48" i="7" s="1"/>
  <c r="FM49" i="7" s="1"/>
  <c r="FM50" i="7" s="1"/>
  <c r="FM51" i="7" s="1"/>
  <c r="FM52" i="7" s="1"/>
  <c r="FM53" i="7" s="1"/>
  <c r="FM54" i="7" s="1"/>
  <c r="FM55" i="7" s="1"/>
  <c r="FI41" i="7"/>
  <c r="FI42" i="7" s="1"/>
  <c r="FI43" i="7" s="1"/>
  <c r="FI44" i="7" s="1"/>
  <c r="FI45" i="7" s="1"/>
  <c r="FI46" i="7" s="1"/>
  <c r="FI47" i="7" s="1"/>
  <c r="FI48" i="7" s="1"/>
  <c r="FI49" i="7" s="1"/>
  <c r="FI50" i="7" s="1"/>
  <c r="FI51" i="7" s="1"/>
  <c r="FI52" i="7" s="1"/>
  <c r="FI53" i="7" s="1"/>
  <c r="FI54" i="7" s="1"/>
  <c r="FI55" i="7" s="1"/>
  <c r="FG41" i="7"/>
  <c r="FG42" i="7" s="1"/>
  <c r="FG43" i="7" s="1"/>
  <c r="FG44" i="7" s="1"/>
  <c r="FG45" i="7" s="1"/>
  <c r="FG46" i="7" s="1"/>
  <c r="FG47" i="7" s="1"/>
  <c r="FG48" i="7" s="1"/>
  <c r="FG49" i="7" s="1"/>
  <c r="FG50" i="7" s="1"/>
  <c r="FG51" i="7" s="1"/>
  <c r="FG52" i="7" s="1"/>
  <c r="FG53" i="7" s="1"/>
  <c r="FG54" i="7" s="1"/>
  <c r="FG55" i="7" s="1"/>
  <c r="FC41" i="7"/>
  <c r="FC42" i="7" s="1"/>
  <c r="FC43" i="7" s="1"/>
  <c r="FC44" i="7" s="1"/>
  <c r="FC45" i="7" s="1"/>
  <c r="FC46" i="7" s="1"/>
  <c r="FC47" i="7" s="1"/>
  <c r="FC48" i="7" s="1"/>
  <c r="FC49" i="7" s="1"/>
  <c r="FC50" i="7" s="1"/>
  <c r="FC51" i="7" s="1"/>
  <c r="FC52" i="7" s="1"/>
  <c r="FC53" i="7" s="1"/>
  <c r="FC54" i="7" s="1"/>
  <c r="FC55" i="7" s="1"/>
  <c r="FA41" i="7"/>
  <c r="FA42" i="7" s="1"/>
  <c r="FA43" i="7" s="1"/>
  <c r="FA44" i="7" s="1"/>
  <c r="FA45" i="7" s="1"/>
  <c r="FA46" i="7" s="1"/>
  <c r="FA47" i="7" s="1"/>
  <c r="FA48" i="7" s="1"/>
  <c r="FA49" i="7" s="1"/>
  <c r="FA50" i="7" s="1"/>
  <c r="FA51" i="7" s="1"/>
  <c r="FA52" i="7" s="1"/>
  <c r="FA53" i="7" s="1"/>
  <c r="FA54" i="7" s="1"/>
  <c r="FA55" i="7" s="1"/>
  <c r="EW41" i="7"/>
  <c r="EW42" i="7" s="1"/>
  <c r="EW43" i="7" s="1"/>
  <c r="EW44" i="7" s="1"/>
  <c r="EW45" i="7" s="1"/>
  <c r="EW46" i="7" s="1"/>
  <c r="EW47" i="7" s="1"/>
  <c r="EW48" i="7" s="1"/>
  <c r="EW49" i="7" s="1"/>
  <c r="EW50" i="7" s="1"/>
  <c r="EW51" i="7" s="1"/>
  <c r="EW52" i="7" s="1"/>
  <c r="EW53" i="7" s="1"/>
  <c r="EW54" i="7" s="1"/>
  <c r="EW55" i="7" s="1"/>
  <c r="EU41" i="7"/>
  <c r="EU42" i="7" s="1"/>
  <c r="EU43" i="7" s="1"/>
  <c r="EU44" i="7" s="1"/>
  <c r="EU45" i="7" s="1"/>
  <c r="EU46" i="7" s="1"/>
  <c r="EU47" i="7" s="1"/>
  <c r="EU48" i="7" s="1"/>
  <c r="EU49" i="7" s="1"/>
  <c r="EU50" i="7" s="1"/>
  <c r="EU51" i="7" s="1"/>
  <c r="EU52" i="7" s="1"/>
  <c r="EU53" i="7" s="1"/>
  <c r="EU54" i="7" s="1"/>
  <c r="EU55" i="7" s="1"/>
  <c r="EQ41" i="7"/>
  <c r="EQ42" i="7" s="1"/>
  <c r="EQ43" i="7" s="1"/>
  <c r="EQ44" i="7" s="1"/>
  <c r="EQ45" i="7" s="1"/>
  <c r="EQ46" i="7" s="1"/>
  <c r="EQ47" i="7" s="1"/>
  <c r="EQ48" i="7" s="1"/>
  <c r="EQ49" i="7" s="1"/>
  <c r="EQ50" i="7" s="1"/>
  <c r="EQ51" i="7" s="1"/>
  <c r="EQ52" i="7" s="1"/>
  <c r="EQ53" i="7" s="1"/>
  <c r="EQ54" i="7" s="1"/>
  <c r="EQ55" i="7" s="1"/>
  <c r="EO41" i="7"/>
  <c r="EO42" i="7" s="1"/>
  <c r="EO43" i="7" s="1"/>
  <c r="EO44" i="7" s="1"/>
  <c r="EO45" i="7" s="1"/>
  <c r="EO46" i="7" s="1"/>
  <c r="EO47" i="7" s="1"/>
  <c r="EO48" i="7" s="1"/>
  <c r="EO49" i="7" s="1"/>
  <c r="EO50" i="7" s="1"/>
  <c r="EO51" i="7" s="1"/>
  <c r="EO52" i="7" s="1"/>
  <c r="EO53" i="7" s="1"/>
  <c r="EO54" i="7" s="1"/>
  <c r="EO55" i="7" s="1"/>
  <c r="EK41" i="7"/>
  <c r="EK42" i="7" s="1"/>
  <c r="EK43" i="7" s="1"/>
  <c r="EK44" i="7" s="1"/>
  <c r="EK45" i="7" s="1"/>
  <c r="EK46" i="7" s="1"/>
  <c r="EK47" i="7" s="1"/>
  <c r="EK48" i="7" s="1"/>
  <c r="EK49" i="7" s="1"/>
  <c r="EK50" i="7" s="1"/>
  <c r="EK51" i="7" s="1"/>
  <c r="EK52" i="7" s="1"/>
  <c r="EK53" i="7" s="1"/>
  <c r="EK54" i="7" s="1"/>
  <c r="EK55" i="7" s="1"/>
  <c r="EI41" i="7"/>
  <c r="EI42" i="7" s="1"/>
  <c r="EI43" i="7" s="1"/>
  <c r="EI44" i="7" s="1"/>
  <c r="EI45" i="7" s="1"/>
  <c r="EI46" i="7" s="1"/>
  <c r="EI47" i="7" s="1"/>
  <c r="EI48" i="7" s="1"/>
  <c r="EI49" i="7" s="1"/>
  <c r="EI50" i="7" s="1"/>
  <c r="EI51" i="7" s="1"/>
  <c r="EI52" i="7" s="1"/>
  <c r="EI53" i="7" s="1"/>
  <c r="EI54" i="7" s="1"/>
  <c r="EI55" i="7" s="1"/>
  <c r="EF41" i="7"/>
  <c r="EF42" i="7" s="1"/>
  <c r="EF43" i="7" s="1"/>
  <c r="EF44" i="7" s="1"/>
  <c r="EF45" i="7" s="1"/>
  <c r="EF46" i="7" s="1"/>
  <c r="EF47" i="7" s="1"/>
  <c r="EF48" i="7" s="1"/>
  <c r="EF49" i="7" s="1"/>
  <c r="EF50" i="7" s="1"/>
  <c r="EF51" i="7" s="1"/>
  <c r="EF52" i="7" s="1"/>
  <c r="EF53" i="7" s="1"/>
  <c r="EF54" i="7" s="1"/>
  <c r="EF55" i="7" s="1"/>
  <c r="DZ41" i="7"/>
  <c r="DZ42" i="7" s="1"/>
  <c r="DZ43" i="7" s="1"/>
  <c r="DZ44" i="7" s="1"/>
  <c r="DZ45" i="7" s="1"/>
  <c r="DZ46" i="7" s="1"/>
  <c r="DZ47" i="7" s="1"/>
  <c r="DZ48" i="7" s="1"/>
  <c r="DZ49" i="7" s="1"/>
  <c r="DZ50" i="7" s="1"/>
  <c r="DZ51" i="7" s="1"/>
  <c r="DZ52" i="7" s="1"/>
  <c r="DZ53" i="7" s="1"/>
  <c r="DZ54" i="7" s="1"/>
  <c r="DZ55" i="7" s="1"/>
  <c r="DT41" i="7"/>
  <c r="DT42" i="7" s="1"/>
  <c r="DT43" i="7" s="1"/>
  <c r="DT44" i="7" s="1"/>
  <c r="DT45" i="7" s="1"/>
  <c r="DT46" i="7" s="1"/>
  <c r="DT47" i="7" s="1"/>
  <c r="DT48" i="7" s="1"/>
  <c r="DT49" i="7" s="1"/>
  <c r="DT50" i="7" s="1"/>
  <c r="DT51" i="7" s="1"/>
  <c r="DT52" i="7" s="1"/>
  <c r="DT53" i="7" s="1"/>
  <c r="DT54" i="7" s="1"/>
  <c r="DT55" i="7" s="1"/>
  <c r="DN41" i="7"/>
  <c r="DN42" i="7" s="1"/>
  <c r="DN43" i="7" s="1"/>
  <c r="DN44" i="7" s="1"/>
  <c r="DN45" i="7" s="1"/>
  <c r="DN46" i="7" s="1"/>
  <c r="DN47" i="7" s="1"/>
  <c r="DN48" i="7" s="1"/>
  <c r="DN49" i="7" s="1"/>
  <c r="DN50" i="7" s="1"/>
  <c r="DN51" i="7" s="1"/>
  <c r="DN52" i="7" s="1"/>
  <c r="DN53" i="7" s="1"/>
  <c r="DN54" i="7" s="1"/>
  <c r="DN55" i="7" s="1"/>
  <c r="DH41" i="7"/>
  <c r="DH42" i="7" s="1"/>
  <c r="DH43" i="7" s="1"/>
  <c r="DH44" i="7" s="1"/>
  <c r="DH45" i="7" s="1"/>
  <c r="DH46" i="7" s="1"/>
  <c r="DH47" i="7" s="1"/>
  <c r="DH48" i="7" s="1"/>
  <c r="DH49" i="7" s="1"/>
  <c r="DH50" i="7" s="1"/>
  <c r="DH51" i="7" s="1"/>
  <c r="DH52" i="7" s="1"/>
  <c r="DH53" i="7" s="1"/>
  <c r="DH54" i="7" s="1"/>
  <c r="DH55" i="7" s="1"/>
  <c r="DB41" i="7"/>
  <c r="DB42" i="7" s="1"/>
  <c r="DB43" i="7" s="1"/>
  <c r="DB44" i="7" s="1"/>
  <c r="DB45" i="7" s="1"/>
  <c r="DB46" i="7" s="1"/>
  <c r="DB47" i="7" s="1"/>
  <c r="DB48" i="7" s="1"/>
  <c r="DB49" i="7" s="1"/>
  <c r="DB50" i="7" s="1"/>
  <c r="DB51" i="7" s="1"/>
  <c r="DB52" i="7" s="1"/>
  <c r="DB53" i="7" s="1"/>
  <c r="DB54" i="7" s="1"/>
  <c r="DB55" i="7" s="1"/>
  <c r="CV41" i="7"/>
  <c r="CV42" i="7" s="1"/>
  <c r="CV43" i="7" s="1"/>
  <c r="CV44" i="7" s="1"/>
  <c r="CV45" i="7" s="1"/>
  <c r="CV46" i="7" s="1"/>
  <c r="CV47" i="7" s="1"/>
  <c r="CV48" i="7" s="1"/>
  <c r="CV49" i="7" s="1"/>
  <c r="CV50" i="7" s="1"/>
  <c r="CV51" i="7" s="1"/>
  <c r="CV52" i="7" s="1"/>
  <c r="CV53" i="7" s="1"/>
  <c r="CV54" i="7" s="1"/>
  <c r="CV55" i="7" s="1"/>
  <c r="CP41" i="7"/>
  <c r="CP42" i="7" s="1"/>
  <c r="CP43" i="7" s="1"/>
  <c r="CP44" i="7" s="1"/>
  <c r="CP45" i="7" s="1"/>
  <c r="CP46" i="7" s="1"/>
  <c r="CP47" i="7" s="1"/>
  <c r="CP48" i="7" s="1"/>
  <c r="CP49" i="7" s="1"/>
  <c r="CP50" i="7" s="1"/>
  <c r="CP51" i="7" s="1"/>
  <c r="CP52" i="7" s="1"/>
  <c r="CP53" i="7" s="1"/>
  <c r="CP54" i="7" s="1"/>
  <c r="CP55" i="7" s="1"/>
  <c r="CJ41" i="7"/>
  <c r="CJ42" i="7" s="1"/>
  <c r="CJ43" i="7" s="1"/>
  <c r="CJ44" i="7" s="1"/>
  <c r="CJ45" i="7" s="1"/>
  <c r="CJ46" i="7" s="1"/>
  <c r="CJ47" i="7" s="1"/>
  <c r="CJ48" i="7" s="1"/>
  <c r="CJ49" i="7" s="1"/>
  <c r="CJ50" i="7" s="1"/>
  <c r="CJ51" i="7" s="1"/>
  <c r="CJ52" i="7" s="1"/>
  <c r="CJ53" i="7" s="1"/>
  <c r="CJ54" i="7" s="1"/>
  <c r="CJ55" i="7" s="1"/>
  <c r="CD41" i="7"/>
  <c r="CD42" i="7" s="1"/>
  <c r="CD43" i="7" s="1"/>
  <c r="CD44" i="7" s="1"/>
  <c r="CD45" i="7" s="1"/>
  <c r="CD46" i="7" s="1"/>
  <c r="CD47" i="7" s="1"/>
  <c r="CD48" i="7" s="1"/>
  <c r="CD49" i="7" s="1"/>
  <c r="CD50" i="7" s="1"/>
  <c r="CD51" i="7" s="1"/>
  <c r="CD52" i="7" s="1"/>
  <c r="CD53" i="7" s="1"/>
  <c r="CD54" i="7" s="1"/>
  <c r="CD55" i="7" s="1"/>
  <c r="BX41" i="7"/>
  <c r="BX42" i="7" s="1"/>
  <c r="BX43" i="7" s="1"/>
  <c r="BX44" i="7" s="1"/>
  <c r="BX45" i="7" s="1"/>
  <c r="BX46" i="7" s="1"/>
  <c r="BX47" i="7" s="1"/>
  <c r="BX48" i="7" s="1"/>
  <c r="BX49" i="7" s="1"/>
  <c r="BX50" i="7" s="1"/>
  <c r="BX51" i="7" s="1"/>
  <c r="BX52" i="7" s="1"/>
  <c r="BX53" i="7" s="1"/>
  <c r="BX54" i="7" s="1"/>
  <c r="BX55" i="7" s="1"/>
  <c r="BR41" i="7"/>
  <c r="BR42" i="7" s="1"/>
  <c r="BR43" i="7" s="1"/>
  <c r="BR44" i="7" s="1"/>
  <c r="BR45" i="7" s="1"/>
  <c r="BR46" i="7" s="1"/>
  <c r="BR47" i="7" s="1"/>
  <c r="BR48" i="7" s="1"/>
  <c r="BR49" i="7" s="1"/>
  <c r="BR50" i="7" s="1"/>
  <c r="BR51" i="7" s="1"/>
  <c r="BR52" i="7" s="1"/>
  <c r="BR53" i="7" s="1"/>
  <c r="BR54" i="7" s="1"/>
  <c r="BR55" i="7" s="1"/>
  <c r="BL41" i="7"/>
  <c r="BL42" i="7" s="1"/>
  <c r="BL43" i="7" s="1"/>
  <c r="BL44" i="7" s="1"/>
  <c r="BL45" i="7" s="1"/>
  <c r="BL46" i="7" s="1"/>
  <c r="BL47" i="7" s="1"/>
  <c r="BL48" i="7" s="1"/>
  <c r="BL49" i="7" s="1"/>
  <c r="BL50" i="7" s="1"/>
  <c r="BL51" i="7" s="1"/>
  <c r="BL52" i="7" s="1"/>
  <c r="BL53" i="7" s="1"/>
  <c r="BL54" i="7" s="1"/>
  <c r="BL55" i="7" s="1"/>
  <c r="BE41" i="7"/>
  <c r="BE42" i="7" s="1"/>
  <c r="BE43" i="7" s="1"/>
  <c r="BE44" i="7" s="1"/>
  <c r="BE45" i="7" s="1"/>
  <c r="BE46" i="7" s="1"/>
  <c r="BE47" i="7" s="1"/>
  <c r="BE48" i="7" s="1"/>
  <c r="BE49" i="7" s="1"/>
  <c r="BE50" i="7" s="1"/>
  <c r="BE51" i="7" s="1"/>
  <c r="BE52" i="7" s="1"/>
  <c r="BE53" i="7" s="1"/>
  <c r="BE54" i="7" s="1"/>
  <c r="BE55" i="7" s="1"/>
  <c r="AY41" i="7"/>
  <c r="AY42" i="7" s="1"/>
  <c r="AY43" i="7" s="1"/>
  <c r="AY44" i="7" s="1"/>
  <c r="AY45" i="7" s="1"/>
  <c r="AY46" i="7" s="1"/>
  <c r="AY47" i="7" s="1"/>
  <c r="AY48" i="7" s="1"/>
  <c r="AY49" i="7" s="1"/>
  <c r="AY50" i="7" s="1"/>
  <c r="AY51" i="7" s="1"/>
  <c r="AY52" i="7" s="1"/>
  <c r="AY53" i="7" s="1"/>
  <c r="AY54" i="7" s="1"/>
  <c r="AY55" i="7" s="1"/>
  <c r="AS41" i="7"/>
  <c r="AS42" i="7" s="1"/>
  <c r="AS43" i="7" s="1"/>
  <c r="AS44" i="7" s="1"/>
  <c r="AS45" i="7" s="1"/>
  <c r="AS46" i="7" s="1"/>
  <c r="AS47" i="7" s="1"/>
  <c r="AS48" i="7" s="1"/>
  <c r="AS49" i="7" s="1"/>
  <c r="AS50" i="7" s="1"/>
  <c r="AS51" i="7" s="1"/>
  <c r="AS52" i="7" s="1"/>
  <c r="AS53" i="7" s="1"/>
  <c r="AS54" i="7" s="1"/>
  <c r="AS55" i="7" s="1"/>
  <c r="AM41" i="7"/>
  <c r="AM42" i="7" s="1"/>
  <c r="AM43" i="7" s="1"/>
  <c r="AM44" i="7" s="1"/>
  <c r="AM45" i="7" s="1"/>
  <c r="AM46" i="7" s="1"/>
  <c r="AM47" i="7" s="1"/>
  <c r="AM48" i="7" s="1"/>
  <c r="AM49" i="7" s="1"/>
  <c r="AM50" i="7" s="1"/>
  <c r="AM51" i="7" s="1"/>
  <c r="AM52" i="7" s="1"/>
  <c r="AM53" i="7" s="1"/>
  <c r="AM54" i="7" s="1"/>
  <c r="AM55" i="7" s="1"/>
  <c r="AG41" i="7"/>
  <c r="AG42" i="7" s="1"/>
  <c r="AG43" i="7" s="1"/>
  <c r="AG44" i="7" s="1"/>
  <c r="AG45" i="7" s="1"/>
  <c r="AG46" i="7" s="1"/>
  <c r="AG47" i="7" s="1"/>
  <c r="AG48" i="7" s="1"/>
  <c r="AG49" i="7" s="1"/>
  <c r="AG50" i="7" s="1"/>
  <c r="AG51" i="7" s="1"/>
  <c r="AG52" i="7" s="1"/>
  <c r="AG53" i="7" s="1"/>
  <c r="AG54" i="7" s="1"/>
  <c r="AG55" i="7" s="1"/>
  <c r="AA41" i="7"/>
  <c r="AA42" i="7" s="1"/>
  <c r="AA43" i="7" s="1"/>
  <c r="AA44" i="7" s="1"/>
  <c r="AA45" i="7" s="1"/>
  <c r="AA46" i="7" s="1"/>
  <c r="AA47" i="7" s="1"/>
  <c r="AA48" i="7" s="1"/>
  <c r="AA49" i="7" s="1"/>
  <c r="AA50" i="7" s="1"/>
  <c r="AA51" i="7" s="1"/>
  <c r="AA52" i="7" s="1"/>
  <c r="AA53" i="7" s="1"/>
  <c r="AA54" i="7" s="1"/>
  <c r="AA55" i="7" s="1"/>
  <c r="U41" i="7"/>
  <c r="U42" i="7" s="1"/>
  <c r="U43" i="7" s="1"/>
  <c r="U44" i="7" s="1"/>
  <c r="U45" i="7" s="1"/>
  <c r="U46" i="7" s="1"/>
  <c r="U47" i="7" s="1"/>
  <c r="U48" i="7" s="1"/>
  <c r="U49" i="7" s="1"/>
  <c r="U50" i="7" s="1"/>
  <c r="U51" i="7" s="1"/>
  <c r="U52" i="7" s="1"/>
  <c r="U53" i="7" s="1"/>
  <c r="U54" i="7" s="1"/>
  <c r="U55" i="7" s="1"/>
  <c r="O41" i="7"/>
  <c r="O42" i="7" s="1"/>
  <c r="O43" i="7" s="1"/>
  <c r="O44" i="7" s="1"/>
  <c r="O45" i="7" s="1"/>
  <c r="O46" i="7" s="1"/>
  <c r="O47" i="7" s="1"/>
  <c r="O48" i="7" s="1"/>
  <c r="O49" i="7" s="1"/>
  <c r="O50" i="7" s="1"/>
  <c r="O51" i="7" s="1"/>
  <c r="O52" i="7" s="1"/>
  <c r="O53" i="7" s="1"/>
  <c r="O54" i="7" s="1"/>
  <c r="O55" i="7" s="1"/>
  <c r="I41" i="7"/>
  <c r="I42" i="7" s="1"/>
  <c r="I43" i="7" s="1"/>
  <c r="I44" i="7" s="1"/>
  <c r="I45" i="7" s="1"/>
  <c r="I46" i="7" s="1"/>
  <c r="I47" i="7" s="1"/>
  <c r="I48" i="7" s="1"/>
  <c r="I49" i="7" s="1"/>
  <c r="I50" i="7" s="1"/>
  <c r="I51" i="7" s="1"/>
  <c r="I52" i="7" s="1"/>
  <c r="I53" i="7" s="1"/>
  <c r="I54" i="7" s="1"/>
  <c r="I55" i="7" s="1"/>
  <c r="NM40" i="7"/>
  <c r="NM41" i="7" s="1"/>
  <c r="NM42" i="7" s="1"/>
  <c r="NM43" i="7" s="1"/>
  <c r="NM44" i="7" s="1"/>
  <c r="NM45" i="7" s="1"/>
  <c r="NM46" i="7" s="1"/>
  <c r="NM47" i="7" s="1"/>
  <c r="NM48" i="7" s="1"/>
  <c r="NM49" i="7" s="1"/>
  <c r="NM50" i="7" s="1"/>
  <c r="NM51" i="7" s="1"/>
  <c r="NM52" i="7" s="1"/>
  <c r="NM53" i="7" s="1"/>
  <c r="NM54" i="7" s="1"/>
  <c r="NM55" i="7" s="1"/>
  <c r="NM56" i="7" s="1"/>
  <c r="NM57" i="7" s="1"/>
  <c r="NG40" i="7"/>
  <c r="NG41" i="7" s="1"/>
  <c r="NG42" i="7" s="1"/>
  <c r="NG43" i="7" s="1"/>
  <c r="NG44" i="7" s="1"/>
  <c r="NG45" i="7" s="1"/>
  <c r="NG46" i="7" s="1"/>
  <c r="NG47" i="7" s="1"/>
  <c r="NG48" i="7" s="1"/>
  <c r="NG49" i="7" s="1"/>
  <c r="NG50" i="7" s="1"/>
  <c r="NG51" i="7" s="1"/>
  <c r="NG52" i="7" s="1"/>
  <c r="NG53" i="7" s="1"/>
  <c r="NG54" i="7" s="1"/>
  <c r="NG55" i="7" s="1"/>
  <c r="NG56" i="7" s="1"/>
  <c r="NG57" i="7" s="1"/>
  <c r="NA40" i="7"/>
  <c r="NA41" i="7" s="1"/>
  <c r="NA42" i="7" s="1"/>
  <c r="NA43" i="7" s="1"/>
  <c r="NA44" i="7" s="1"/>
  <c r="NA45" i="7" s="1"/>
  <c r="NA46" i="7" s="1"/>
  <c r="NA47" i="7" s="1"/>
  <c r="NA48" i="7" s="1"/>
  <c r="NA49" i="7" s="1"/>
  <c r="NA50" i="7" s="1"/>
  <c r="NA51" i="7" s="1"/>
  <c r="NA52" i="7" s="1"/>
  <c r="NA53" i="7" s="1"/>
  <c r="NA54" i="7" s="1"/>
  <c r="NA55" i="7" s="1"/>
  <c r="NA56" i="7" s="1"/>
  <c r="NA57" i="7" s="1"/>
  <c r="MU40" i="7"/>
  <c r="MU41" i="7" s="1"/>
  <c r="MU42" i="7" s="1"/>
  <c r="MU43" i="7" s="1"/>
  <c r="MU44" i="7" s="1"/>
  <c r="MU45" i="7" s="1"/>
  <c r="MU46" i="7" s="1"/>
  <c r="MU47" i="7" s="1"/>
  <c r="MU48" i="7" s="1"/>
  <c r="MU49" i="7" s="1"/>
  <c r="MU50" i="7" s="1"/>
  <c r="MU51" i="7" s="1"/>
  <c r="MU52" i="7" s="1"/>
  <c r="MU53" i="7" s="1"/>
  <c r="MU54" i="7" s="1"/>
  <c r="MU55" i="7" s="1"/>
  <c r="MU56" i="7" s="1"/>
  <c r="MU57" i="7" s="1"/>
  <c r="MO40" i="7"/>
  <c r="MO41" i="7" s="1"/>
  <c r="MO42" i="7" s="1"/>
  <c r="MO43" i="7" s="1"/>
  <c r="MO44" i="7" s="1"/>
  <c r="MO45" i="7" s="1"/>
  <c r="MO46" i="7" s="1"/>
  <c r="MO47" i="7" s="1"/>
  <c r="MO48" i="7" s="1"/>
  <c r="MO49" i="7" s="1"/>
  <c r="MO50" i="7" s="1"/>
  <c r="MO51" i="7" s="1"/>
  <c r="MO52" i="7" s="1"/>
  <c r="MO53" i="7" s="1"/>
  <c r="MO54" i="7" s="1"/>
  <c r="MO55" i="7" s="1"/>
  <c r="MO56" i="7" s="1"/>
  <c r="MO57" i="7" s="1"/>
  <c r="MI40" i="7"/>
  <c r="MI41" i="7" s="1"/>
  <c r="MI42" i="7" s="1"/>
  <c r="MI43" i="7" s="1"/>
  <c r="MI44" i="7" s="1"/>
  <c r="MI45" i="7" s="1"/>
  <c r="MI46" i="7" s="1"/>
  <c r="MI47" i="7" s="1"/>
  <c r="MI48" i="7" s="1"/>
  <c r="MI49" i="7" s="1"/>
  <c r="MI50" i="7" s="1"/>
  <c r="MI51" i="7" s="1"/>
  <c r="MI52" i="7" s="1"/>
  <c r="MI53" i="7" s="1"/>
  <c r="MI54" i="7" s="1"/>
  <c r="MI55" i="7" s="1"/>
  <c r="MI56" i="7" s="1"/>
  <c r="MI57" i="7" s="1"/>
  <c r="MC40" i="7"/>
  <c r="MC41" i="7" s="1"/>
  <c r="MC42" i="7" s="1"/>
  <c r="MC43" i="7" s="1"/>
  <c r="MC44" i="7" s="1"/>
  <c r="MC45" i="7" s="1"/>
  <c r="MC46" i="7" s="1"/>
  <c r="MC47" i="7" s="1"/>
  <c r="MC48" i="7" s="1"/>
  <c r="MC49" i="7" s="1"/>
  <c r="MC50" i="7" s="1"/>
  <c r="MC51" i="7" s="1"/>
  <c r="MC52" i="7" s="1"/>
  <c r="MC53" i="7" s="1"/>
  <c r="MC54" i="7" s="1"/>
  <c r="MC55" i="7" s="1"/>
  <c r="MC56" i="7" s="1"/>
  <c r="MC57" i="7" s="1"/>
  <c r="HM40" i="7"/>
  <c r="HG40" i="7"/>
  <c r="HG41" i="7" s="1"/>
  <c r="HG42" i="7" s="1"/>
  <c r="HG43" i="7" s="1"/>
  <c r="HG44" i="7" s="1"/>
  <c r="HG45" i="7" s="1"/>
  <c r="HG46" i="7" s="1"/>
  <c r="HG47" i="7" s="1"/>
  <c r="HG48" i="7" s="1"/>
  <c r="HG49" i="7" s="1"/>
  <c r="HG50" i="7" s="1"/>
  <c r="HG51" i="7" s="1"/>
  <c r="HG52" i="7" s="1"/>
  <c r="HG53" i="7" s="1"/>
  <c r="HG54" i="7" s="1"/>
  <c r="HG55" i="7" s="1"/>
  <c r="HA40" i="7"/>
  <c r="HA41" i="7" s="1"/>
  <c r="HA42" i="7" s="1"/>
  <c r="HA43" i="7" s="1"/>
  <c r="HA44" i="7" s="1"/>
  <c r="HA45" i="7" s="1"/>
  <c r="HA46" i="7" s="1"/>
  <c r="HA47" i="7" s="1"/>
  <c r="HA48" i="7" s="1"/>
  <c r="HA49" i="7" s="1"/>
  <c r="HA50" i="7" s="1"/>
  <c r="HA51" i="7" s="1"/>
  <c r="HA52" i="7" s="1"/>
  <c r="HA53" i="7" s="1"/>
  <c r="HA54" i="7" s="1"/>
  <c r="HA55" i="7" s="1"/>
  <c r="GU40" i="7"/>
  <c r="GU41" i="7" s="1"/>
  <c r="GU42" i="7" s="1"/>
  <c r="GU43" i="7" s="1"/>
  <c r="GU44" i="7" s="1"/>
  <c r="GU45" i="7" s="1"/>
  <c r="GU46" i="7" s="1"/>
  <c r="GU47" i="7" s="1"/>
  <c r="GU48" i="7" s="1"/>
  <c r="GU49" i="7" s="1"/>
  <c r="GU50" i="7" s="1"/>
  <c r="GU51" i="7" s="1"/>
  <c r="GU52" i="7" s="1"/>
  <c r="GU53" i="7" s="1"/>
  <c r="GU54" i="7" s="1"/>
  <c r="GU55" i="7" s="1"/>
  <c r="GO40" i="7"/>
  <c r="GO41" i="7" s="1"/>
  <c r="GO42" i="7" s="1"/>
  <c r="GO43" i="7" s="1"/>
  <c r="GO44" i="7" s="1"/>
  <c r="GO45" i="7" s="1"/>
  <c r="GO46" i="7" s="1"/>
  <c r="GO47" i="7" s="1"/>
  <c r="GO48" i="7" s="1"/>
  <c r="GO49" i="7" s="1"/>
  <c r="GO50" i="7" s="1"/>
  <c r="GO51" i="7" s="1"/>
  <c r="GO52" i="7" s="1"/>
  <c r="GO53" i="7" s="1"/>
  <c r="GO54" i="7" s="1"/>
  <c r="GO55" i="7" s="1"/>
  <c r="GI40" i="7"/>
  <c r="GI41" i="7" s="1"/>
  <c r="GI42" i="7" s="1"/>
  <c r="GI43" i="7" s="1"/>
  <c r="GI44" i="7" s="1"/>
  <c r="GI45" i="7" s="1"/>
  <c r="GI46" i="7" s="1"/>
  <c r="GI47" i="7" s="1"/>
  <c r="GI48" i="7" s="1"/>
  <c r="GI49" i="7" s="1"/>
  <c r="GI50" i="7" s="1"/>
  <c r="GI51" i="7" s="1"/>
  <c r="GI52" i="7" s="1"/>
  <c r="GI53" i="7" s="1"/>
  <c r="GI54" i="7" s="1"/>
  <c r="GI55" i="7" s="1"/>
  <c r="GC40" i="7"/>
  <c r="GC41" i="7" s="1"/>
  <c r="GC42" i="7" s="1"/>
  <c r="GC43" i="7" s="1"/>
  <c r="GC44" i="7" s="1"/>
  <c r="GC45" i="7" s="1"/>
  <c r="GC46" i="7" s="1"/>
  <c r="GC47" i="7" s="1"/>
  <c r="GC48" i="7" s="1"/>
  <c r="GC49" i="7" s="1"/>
  <c r="GC50" i="7" s="1"/>
  <c r="GC51" i="7" s="1"/>
  <c r="GC52" i="7" s="1"/>
  <c r="GC53" i="7" s="1"/>
  <c r="GC54" i="7" s="1"/>
  <c r="GC55" i="7" s="1"/>
  <c r="FW40" i="7"/>
  <c r="FW41" i="7" s="1"/>
  <c r="FW42" i="7" s="1"/>
  <c r="FW43" i="7" s="1"/>
  <c r="FW44" i="7" s="1"/>
  <c r="FW45" i="7" s="1"/>
  <c r="FW46" i="7" s="1"/>
  <c r="FW47" i="7" s="1"/>
  <c r="FW48" i="7" s="1"/>
  <c r="FW49" i="7" s="1"/>
  <c r="FW50" i="7" s="1"/>
  <c r="FW51" i="7" s="1"/>
  <c r="FW52" i="7" s="1"/>
  <c r="FW53" i="7" s="1"/>
  <c r="FW54" i="7" s="1"/>
  <c r="FW55" i="7" s="1"/>
  <c r="FQ40" i="7"/>
  <c r="FQ41" i="7" s="1"/>
  <c r="FQ42" i="7" s="1"/>
  <c r="FQ43" i="7" s="1"/>
  <c r="FQ44" i="7" s="1"/>
  <c r="FQ45" i="7" s="1"/>
  <c r="FQ46" i="7" s="1"/>
  <c r="FQ47" i="7" s="1"/>
  <c r="FQ48" i="7" s="1"/>
  <c r="FQ49" i="7" s="1"/>
  <c r="FQ50" i="7" s="1"/>
  <c r="FQ51" i="7" s="1"/>
  <c r="FQ52" i="7" s="1"/>
  <c r="FQ53" i="7" s="1"/>
  <c r="FQ54" i="7" s="1"/>
  <c r="FQ55" i="7" s="1"/>
  <c r="FK40" i="7"/>
  <c r="FK41" i="7" s="1"/>
  <c r="FK42" i="7" s="1"/>
  <c r="FK43" i="7" s="1"/>
  <c r="FK44" i="7" s="1"/>
  <c r="FK45" i="7" s="1"/>
  <c r="FK46" i="7" s="1"/>
  <c r="FK47" i="7" s="1"/>
  <c r="FK48" i="7" s="1"/>
  <c r="FK49" i="7" s="1"/>
  <c r="FK50" i="7" s="1"/>
  <c r="FK51" i="7" s="1"/>
  <c r="FK52" i="7" s="1"/>
  <c r="FK53" i="7" s="1"/>
  <c r="FK54" i="7" s="1"/>
  <c r="FK55" i="7" s="1"/>
  <c r="FE40" i="7"/>
  <c r="FE41" i="7" s="1"/>
  <c r="FE42" i="7" s="1"/>
  <c r="FE43" i="7" s="1"/>
  <c r="FE44" i="7" s="1"/>
  <c r="FE45" i="7" s="1"/>
  <c r="FE46" i="7" s="1"/>
  <c r="FE47" i="7" s="1"/>
  <c r="FE48" i="7" s="1"/>
  <c r="FE49" i="7" s="1"/>
  <c r="FE50" i="7" s="1"/>
  <c r="FE51" i="7" s="1"/>
  <c r="FE52" i="7" s="1"/>
  <c r="FE53" i="7" s="1"/>
  <c r="FE54" i="7" s="1"/>
  <c r="FE55" i="7" s="1"/>
  <c r="EY40" i="7"/>
  <c r="EY41" i="7" s="1"/>
  <c r="EY42" i="7" s="1"/>
  <c r="EY43" i="7" s="1"/>
  <c r="EY44" i="7" s="1"/>
  <c r="EY45" i="7" s="1"/>
  <c r="EY46" i="7" s="1"/>
  <c r="EY47" i="7" s="1"/>
  <c r="EY48" i="7" s="1"/>
  <c r="EY49" i="7" s="1"/>
  <c r="EY50" i="7" s="1"/>
  <c r="EY51" i="7" s="1"/>
  <c r="EY52" i="7" s="1"/>
  <c r="EY53" i="7" s="1"/>
  <c r="EY54" i="7" s="1"/>
  <c r="EY55" i="7" s="1"/>
  <c r="ES40" i="7"/>
  <c r="ES41" i="7" s="1"/>
  <c r="ES42" i="7" s="1"/>
  <c r="ES43" i="7" s="1"/>
  <c r="ES44" i="7" s="1"/>
  <c r="ES45" i="7" s="1"/>
  <c r="ES46" i="7" s="1"/>
  <c r="ES47" i="7" s="1"/>
  <c r="ES48" i="7" s="1"/>
  <c r="ES49" i="7" s="1"/>
  <c r="ES50" i="7" s="1"/>
  <c r="ES51" i="7" s="1"/>
  <c r="ES52" i="7" s="1"/>
  <c r="ES53" i="7" s="1"/>
  <c r="ES54" i="7" s="1"/>
  <c r="ES55" i="7" s="1"/>
  <c r="EM40" i="7"/>
  <c r="EM41" i="7" s="1"/>
  <c r="EM42" i="7" s="1"/>
  <c r="EM43" i="7" s="1"/>
  <c r="EM44" i="7" s="1"/>
  <c r="EM45" i="7" s="1"/>
  <c r="EM46" i="7" s="1"/>
  <c r="EM47" i="7" s="1"/>
  <c r="EM48" i="7" s="1"/>
  <c r="EM49" i="7" s="1"/>
  <c r="EM50" i="7" s="1"/>
  <c r="EM51" i="7" s="1"/>
  <c r="EM52" i="7" s="1"/>
  <c r="EM53" i="7" s="1"/>
  <c r="EM54" i="7" s="1"/>
  <c r="EM55" i="7" s="1"/>
  <c r="AP33" i="7"/>
  <c r="AH33" i="7"/>
  <c r="Z33" i="7"/>
  <c r="R33" i="7"/>
  <c r="BL32" i="7"/>
  <c r="BL33" i="7" s="1"/>
  <c r="BK32" i="7"/>
  <c r="BJ32" i="7"/>
  <c r="BJ33" i="7" s="1"/>
  <c r="BI32" i="7"/>
  <c r="BI33" i="7" s="1"/>
  <c r="BH32" i="7"/>
  <c r="BH33" i="7" s="1"/>
  <c r="BG32" i="7"/>
  <c r="BG33" i="7" s="1"/>
  <c r="BF32" i="7"/>
  <c r="BF33" i="7" s="1"/>
  <c r="BE32" i="7"/>
  <c r="BE33" i="7" s="1"/>
  <c r="BD32" i="7"/>
  <c r="BD33" i="7" s="1"/>
  <c r="BC32" i="7"/>
  <c r="BB32" i="7"/>
  <c r="BB33" i="7" s="1"/>
  <c r="BA32" i="7"/>
  <c r="BA33" i="7" s="1"/>
  <c r="AZ32" i="7"/>
  <c r="AZ33" i="7" s="1"/>
  <c r="AY32" i="7"/>
  <c r="AX32" i="7"/>
  <c r="AW32" i="7"/>
  <c r="AW33" i="7" s="1"/>
  <c r="AV32" i="7"/>
  <c r="AV33" i="7" s="1"/>
  <c r="AU32" i="7"/>
  <c r="AT32" i="7"/>
  <c r="AT33" i="7" s="1"/>
  <c r="AS32" i="7"/>
  <c r="AS33" i="7" s="1"/>
  <c r="AR32" i="7"/>
  <c r="AR33" i="7" s="1"/>
  <c r="AQ32" i="7"/>
  <c r="AQ33" i="7" s="1"/>
  <c r="AP32" i="7"/>
  <c r="AO32" i="7"/>
  <c r="AO33" i="7" s="1"/>
  <c r="AN32" i="7"/>
  <c r="AN33" i="7" s="1"/>
  <c r="AM32" i="7"/>
  <c r="AL32" i="7"/>
  <c r="AL33" i="7" s="1"/>
  <c r="AK32" i="7"/>
  <c r="AK33" i="7" s="1"/>
  <c r="AJ32" i="7"/>
  <c r="AJ33" i="7" s="1"/>
  <c r="AI32" i="7"/>
  <c r="AI33" i="7" s="1"/>
  <c r="AH32" i="7"/>
  <c r="AG32" i="7"/>
  <c r="AG33" i="7" s="1"/>
  <c r="AF32" i="7"/>
  <c r="AF33" i="7" s="1"/>
  <c r="AE32" i="7"/>
  <c r="AD32" i="7"/>
  <c r="AD33" i="7" s="1"/>
  <c r="AC32" i="7"/>
  <c r="AC33" i="7" s="1"/>
  <c r="AB32" i="7"/>
  <c r="AB33" i="7" s="1"/>
  <c r="AA32" i="7"/>
  <c r="AA33" i="7" s="1"/>
  <c r="Z32" i="7"/>
  <c r="Y32" i="7"/>
  <c r="Y33" i="7" s="1"/>
  <c r="X32" i="7"/>
  <c r="X33" i="7" s="1"/>
  <c r="W32" i="7"/>
  <c r="V32" i="7"/>
  <c r="V33" i="7" s="1"/>
  <c r="U32" i="7"/>
  <c r="U33" i="7" s="1"/>
  <c r="T32" i="7"/>
  <c r="T33" i="7" s="1"/>
  <c r="S32" i="7"/>
  <c r="S33" i="7" s="1"/>
  <c r="R32" i="7"/>
  <c r="Q32" i="7"/>
  <c r="Q33" i="7" s="1"/>
  <c r="P32" i="7"/>
  <c r="P33" i="7" s="1"/>
  <c r="O32" i="7"/>
  <c r="N32" i="7"/>
  <c r="N33" i="7" s="1"/>
  <c r="M32" i="7"/>
  <c r="M33" i="7" s="1"/>
  <c r="L32" i="7"/>
  <c r="L33" i="7" s="1"/>
  <c r="K32" i="7"/>
  <c r="K33" i="7" s="1"/>
  <c r="J32" i="7"/>
  <c r="J33" i="7" s="1"/>
  <c r="I32" i="7"/>
  <c r="I33" i="7" s="1"/>
  <c r="H32" i="7"/>
  <c r="H33" i="7" s="1"/>
  <c r="G32" i="7"/>
  <c r="F32" i="7"/>
  <c r="F33" i="7" s="1"/>
  <c r="E32" i="7"/>
  <c r="E33" i="7" s="1"/>
  <c r="D32" i="7"/>
  <c r="D33" i="7" s="1"/>
  <c r="C32" i="7"/>
  <c r="C33" i="7" s="1"/>
  <c r="BL31" i="7"/>
  <c r="BK31" i="7"/>
  <c r="BJ31" i="7"/>
  <c r="BI31" i="7"/>
  <c r="BH31" i="7"/>
  <c r="BG31" i="7"/>
  <c r="BF31" i="7"/>
  <c r="BE31" i="7"/>
  <c r="BD31" i="7"/>
  <c r="BC31" i="7"/>
  <c r="BB31" i="7"/>
  <c r="BA31" i="7"/>
  <c r="AZ31" i="7"/>
  <c r="AY31" i="7"/>
  <c r="AX31"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R31" i="7"/>
  <c r="Q31" i="7"/>
  <c r="P31" i="7"/>
  <c r="O31" i="7"/>
  <c r="N31" i="7"/>
  <c r="M31" i="7"/>
  <c r="L31" i="7"/>
  <c r="K31" i="7"/>
  <c r="J31" i="7"/>
  <c r="I31" i="7"/>
  <c r="H31" i="7"/>
  <c r="G31" i="7"/>
  <c r="F31" i="7"/>
  <c r="E31" i="7"/>
  <c r="D31" i="7"/>
  <c r="C31" i="7"/>
  <c r="BL30" i="7"/>
  <c r="BK30" i="7"/>
  <c r="BJ30" i="7"/>
  <c r="BI30" i="7"/>
  <c r="BH30" i="7"/>
  <c r="BG30" i="7"/>
  <c r="BF30" i="7"/>
  <c r="BE30" i="7"/>
  <c r="BD30" i="7"/>
  <c r="BC30" i="7"/>
  <c r="BB30" i="7"/>
  <c r="BA30" i="7"/>
  <c r="AZ30" i="7"/>
  <c r="AY30" i="7"/>
  <c r="AX30" i="7"/>
  <c r="AW30" i="7"/>
  <c r="AV30" i="7"/>
  <c r="AU30" i="7"/>
  <c r="AT30" i="7"/>
  <c r="AS30" i="7"/>
  <c r="AR30" i="7"/>
  <c r="AQ30" i="7"/>
  <c r="AP30" i="7"/>
  <c r="AO30" i="7"/>
  <c r="AN30" i="7"/>
  <c r="AM30" i="7"/>
  <c r="AL30" i="7"/>
  <c r="AK30" i="7"/>
  <c r="AJ30" i="7"/>
  <c r="AI30" i="7"/>
  <c r="AH30" i="7"/>
  <c r="AG30" i="7"/>
  <c r="AF30" i="7"/>
  <c r="AE30" i="7"/>
  <c r="AD30" i="7"/>
  <c r="AC30" i="7"/>
  <c r="AB30" i="7"/>
  <c r="AA30" i="7"/>
  <c r="Z30" i="7"/>
  <c r="Y30" i="7"/>
  <c r="X30" i="7"/>
  <c r="W30" i="7"/>
  <c r="V30" i="7"/>
  <c r="U30" i="7"/>
  <c r="T30" i="7"/>
  <c r="S30" i="7"/>
  <c r="R30" i="7"/>
  <c r="Q30" i="7"/>
  <c r="P30" i="7"/>
  <c r="O30" i="7"/>
  <c r="N30" i="7"/>
  <c r="M30" i="7"/>
  <c r="L30" i="7"/>
  <c r="K30" i="7"/>
  <c r="J30" i="7"/>
  <c r="I30" i="7"/>
  <c r="H30" i="7"/>
  <c r="G30" i="7"/>
  <c r="F30" i="7"/>
  <c r="E30" i="7"/>
  <c r="D30" i="7"/>
  <c r="C30" i="7"/>
  <c r="BL28" i="7"/>
  <c r="BK28" i="7"/>
  <c r="BJ28" i="7"/>
  <c r="BI28" i="7"/>
  <c r="BH28" i="7"/>
  <c r="BG28" i="7"/>
  <c r="BF28" i="7"/>
  <c r="BE28" i="7"/>
  <c r="BD28" i="7"/>
  <c r="BC28" i="7"/>
  <c r="BB28" i="7"/>
  <c r="BA28" i="7"/>
  <c r="AZ28" i="7"/>
  <c r="AY28" i="7"/>
  <c r="AX28" i="7"/>
  <c r="AW28" i="7"/>
  <c r="AV28" i="7"/>
  <c r="AU28" i="7"/>
  <c r="AT28" i="7"/>
  <c r="AS28" i="7"/>
  <c r="AR28" i="7"/>
  <c r="AQ28" i="7"/>
  <c r="AP28" i="7"/>
  <c r="AO28" i="7"/>
  <c r="AN28" i="7"/>
  <c r="AM28" i="7"/>
  <c r="AL28" i="7"/>
  <c r="AK28" i="7"/>
  <c r="AJ28" i="7"/>
  <c r="AI28" i="7"/>
  <c r="AH28" i="7"/>
  <c r="AG28" i="7"/>
  <c r="AF28" i="7"/>
  <c r="AE28" i="7"/>
  <c r="AD28" i="7"/>
  <c r="AC28" i="7"/>
  <c r="AB28" i="7"/>
  <c r="AA28" i="7"/>
  <c r="Z28" i="7"/>
  <c r="Y28" i="7"/>
  <c r="X28" i="7"/>
  <c r="W28" i="7"/>
  <c r="V28" i="7"/>
  <c r="U28" i="7"/>
  <c r="T28" i="7"/>
  <c r="S28" i="7"/>
  <c r="R28" i="7"/>
  <c r="Q28" i="7"/>
  <c r="P28" i="7"/>
  <c r="O28" i="7"/>
  <c r="N28" i="7"/>
  <c r="M28" i="7"/>
  <c r="L28" i="7"/>
  <c r="K28" i="7"/>
  <c r="J28" i="7"/>
  <c r="I28" i="7"/>
  <c r="H28" i="7"/>
  <c r="G28" i="7"/>
  <c r="F28" i="7"/>
  <c r="E28" i="7"/>
  <c r="D28" i="7"/>
  <c r="C28" i="7"/>
  <c r="BL27" i="7"/>
  <c r="BK27" i="7"/>
  <c r="BJ27" i="7"/>
  <c r="BI27" i="7"/>
  <c r="BH27" i="7"/>
  <c r="BG27" i="7"/>
  <c r="BF27" i="7"/>
  <c r="BE27" i="7"/>
  <c r="BD27" i="7"/>
  <c r="BC27" i="7"/>
  <c r="BB27" i="7"/>
  <c r="BA27" i="7"/>
  <c r="AZ27" i="7"/>
  <c r="AY27" i="7"/>
  <c r="AX27"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R27" i="7"/>
  <c r="Q27" i="7"/>
  <c r="P27" i="7"/>
  <c r="O27" i="7"/>
  <c r="N27" i="7"/>
  <c r="M27" i="7"/>
  <c r="L27" i="7"/>
  <c r="K27" i="7"/>
  <c r="J27" i="7"/>
  <c r="I27" i="7"/>
  <c r="H27" i="7"/>
  <c r="G27" i="7"/>
  <c r="F27" i="7"/>
  <c r="E27" i="7"/>
  <c r="D27" i="7"/>
  <c r="C27" i="7"/>
  <c r="BL25" i="7"/>
  <c r="BK25" i="7"/>
  <c r="BJ25" i="7"/>
  <c r="BI25" i="7"/>
  <c r="BH25" i="7"/>
  <c r="BG25" i="7"/>
  <c r="BF25" i="7"/>
  <c r="BE25" i="7"/>
  <c r="BD25" i="7"/>
  <c r="BC25" i="7"/>
  <c r="BB25" i="7"/>
  <c r="BA25" i="7"/>
  <c r="AZ25" i="7"/>
  <c r="AY25" i="7"/>
  <c r="AX25"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S25" i="7"/>
  <c r="R25" i="7"/>
  <c r="Q25" i="7"/>
  <c r="P25" i="7"/>
  <c r="O25" i="7"/>
  <c r="N25" i="7"/>
  <c r="M25" i="7"/>
  <c r="L25" i="7"/>
  <c r="K25" i="7"/>
  <c r="J25" i="7"/>
  <c r="I25" i="7"/>
  <c r="H25" i="7"/>
  <c r="G25" i="7"/>
  <c r="F25" i="7"/>
  <c r="E25" i="7"/>
  <c r="D25" i="7"/>
  <c r="C25" i="7"/>
  <c r="BL24" i="7"/>
  <c r="BK24" i="7"/>
  <c r="BJ24" i="7"/>
  <c r="BI24" i="7"/>
  <c r="BH24" i="7"/>
  <c r="BG24" i="7"/>
  <c r="BF24" i="7"/>
  <c r="BE24" i="7"/>
  <c r="BD24" i="7"/>
  <c r="BC24" i="7"/>
  <c r="BB24" i="7"/>
  <c r="BA24" i="7"/>
  <c r="AZ24" i="7"/>
  <c r="AY24" i="7"/>
  <c r="AX24" i="7"/>
  <c r="AW24" i="7"/>
  <c r="AV24" i="7"/>
  <c r="AU24" i="7"/>
  <c r="AT24" i="7"/>
  <c r="AS24" i="7"/>
  <c r="AR24" i="7"/>
  <c r="AQ24" i="7"/>
  <c r="AP24" i="7"/>
  <c r="AO24" i="7"/>
  <c r="AN24" i="7"/>
  <c r="AM24" i="7"/>
  <c r="AL24" i="7"/>
  <c r="AK24" i="7"/>
  <c r="AJ24" i="7"/>
  <c r="AI24" i="7"/>
  <c r="AH24" i="7"/>
  <c r="AG24" i="7"/>
  <c r="AF24" i="7"/>
  <c r="AE24" i="7"/>
  <c r="AD24" i="7"/>
  <c r="AC24" i="7"/>
  <c r="AB24" i="7"/>
  <c r="AA24" i="7"/>
  <c r="Z24" i="7"/>
  <c r="Y24" i="7"/>
  <c r="X24" i="7"/>
  <c r="W24" i="7"/>
  <c r="V24" i="7"/>
  <c r="U24" i="7"/>
  <c r="T24" i="7"/>
  <c r="S24" i="7"/>
  <c r="R24" i="7"/>
  <c r="Q24" i="7"/>
  <c r="P24" i="7"/>
  <c r="O24" i="7"/>
  <c r="N24" i="7"/>
  <c r="M24" i="7"/>
  <c r="L24" i="7"/>
  <c r="K24" i="7"/>
  <c r="J24" i="7"/>
  <c r="I24" i="7"/>
  <c r="H24" i="7"/>
  <c r="G24" i="7"/>
  <c r="F24" i="7"/>
  <c r="E24" i="7"/>
  <c r="D24" i="7"/>
  <c r="C24" i="7"/>
  <c r="BL19" i="7"/>
  <c r="BK19" i="7"/>
  <c r="BK20" i="7" s="1"/>
  <c r="BJ19" i="7"/>
  <c r="BJ20" i="7" s="1"/>
  <c r="BI19" i="7"/>
  <c r="BI20" i="7" s="1"/>
  <c r="BH19" i="7"/>
  <c r="BH20" i="7" s="1"/>
  <c r="BG19" i="7"/>
  <c r="BG20" i="7" s="1"/>
  <c r="BF19" i="7"/>
  <c r="BF20" i="7" s="1"/>
  <c r="BE19" i="7"/>
  <c r="BE20" i="7" s="1"/>
  <c r="BD19" i="7"/>
  <c r="BC19" i="7"/>
  <c r="BC20" i="7" s="1"/>
  <c r="BB19" i="7"/>
  <c r="BB20" i="7" s="1"/>
  <c r="BA19" i="7"/>
  <c r="BA20" i="7" s="1"/>
  <c r="AZ19" i="7"/>
  <c r="AZ20" i="7" s="1"/>
  <c r="AY19" i="7"/>
  <c r="AY20" i="7" s="1"/>
  <c r="AX19" i="7"/>
  <c r="AX20" i="7" s="1"/>
  <c r="AW19" i="7"/>
  <c r="AW20" i="7" s="1"/>
  <c r="AV19" i="7"/>
  <c r="AU19" i="7"/>
  <c r="AU20" i="7" s="1"/>
  <c r="AT19" i="7"/>
  <c r="AT20" i="7" s="1"/>
  <c r="AS19" i="7"/>
  <c r="AS20" i="7" s="1"/>
  <c r="AR19" i="7"/>
  <c r="AR20" i="7" s="1"/>
  <c r="AQ19" i="7"/>
  <c r="AQ20" i="7" s="1"/>
  <c r="AP19" i="7"/>
  <c r="AP20" i="7" s="1"/>
  <c r="AO19" i="7"/>
  <c r="AO20" i="7" s="1"/>
  <c r="AN19" i="7"/>
  <c r="AM19" i="7"/>
  <c r="AM20" i="7" s="1"/>
  <c r="AL19" i="7"/>
  <c r="AL20" i="7" s="1"/>
  <c r="AK19" i="7"/>
  <c r="AK20" i="7" s="1"/>
  <c r="AJ19" i="7"/>
  <c r="AJ20" i="7" s="1"/>
  <c r="AI19" i="7"/>
  <c r="AI20" i="7" s="1"/>
  <c r="AH19" i="7"/>
  <c r="AH20" i="7" s="1"/>
  <c r="AG19" i="7"/>
  <c r="AG20" i="7" s="1"/>
  <c r="AF19" i="7"/>
  <c r="AE19" i="7"/>
  <c r="AE20" i="7" s="1"/>
  <c r="AD19" i="7"/>
  <c r="AD20" i="7" s="1"/>
  <c r="AC19" i="7"/>
  <c r="AC20" i="7" s="1"/>
  <c r="AB19" i="7"/>
  <c r="AB20" i="7" s="1"/>
  <c r="AA19" i="7"/>
  <c r="AA20" i="7" s="1"/>
  <c r="Z19" i="7"/>
  <c r="Z20" i="7" s="1"/>
  <c r="Y19" i="7"/>
  <c r="Y20" i="7" s="1"/>
  <c r="X19" i="7"/>
  <c r="W19" i="7"/>
  <c r="W20" i="7" s="1"/>
  <c r="V19" i="7"/>
  <c r="V20" i="7" s="1"/>
  <c r="U19" i="7"/>
  <c r="U20" i="7" s="1"/>
  <c r="T19" i="7"/>
  <c r="T20" i="7" s="1"/>
  <c r="S19" i="7"/>
  <c r="S20" i="7" s="1"/>
  <c r="R19" i="7"/>
  <c r="R20" i="7" s="1"/>
  <c r="Q19" i="7"/>
  <c r="Q20" i="7" s="1"/>
  <c r="P19" i="7"/>
  <c r="O19" i="7"/>
  <c r="O20" i="7" s="1"/>
  <c r="N19" i="7"/>
  <c r="N20" i="7" s="1"/>
  <c r="M19" i="7"/>
  <c r="M20" i="7" s="1"/>
  <c r="L19" i="7"/>
  <c r="L20" i="7" s="1"/>
  <c r="K19" i="7"/>
  <c r="K20" i="7" s="1"/>
  <c r="J19" i="7"/>
  <c r="J20" i="7" s="1"/>
  <c r="I19" i="7"/>
  <c r="I20" i="7" s="1"/>
  <c r="H19" i="7"/>
  <c r="G19" i="7"/>
  <c r="G20" i="7" s="1"/>
  <c r="F19" i="7"/>
  <c r="F20" i="7" s="1"/>
  <c r="E19" i="7"/>
  <c r="E20" i="7" s="1"/>
  <c r="D19" i="7"/>
  <c r="D20" i="7" s="1"/>
  <c r="C19" i="7"/>
  <c r="C20" i="7" s="1"/>
  <c r="BL18" i="7"/>
  <c r="BK18" i="7"/>
  <c r="BJ18" i="7"/>
  <c r="BI18" i="7"/>
  <c r="BH18" i="7"/>
  <c r="BG18" i="7"/>
  <c r="BF18" i="7"/>
  <c r="BE18" i="7"/>
  <c r="BD18" i="7"/>
  <c r="BC18" i="7"/>
  <c r="BB18" i="7"/>
  <c r="BA18" i="7"/>
  <c r="AZ18" i="7"/>
  <c r="AY18" i="7"/>
  <c r="AX18" i="7"/>
  <c r="AW18" i="7"/>
  <c r="AV18" i="7"/>
  <c r="AU18" i="7"/>
  <c r="AT18" i="7"/>
  <c r="AS18" i="7"/>
  <c r="AR18" i="7"/>
  <c r="AQ18" i="7"/>
  <c r="AP18" i="7"/>
  <c r="AO18" i="7"/>
  <c r="AN18" i="7"/>
  <c r="AM18" i="7"/>
  <c r="AL18" i="7"/>
  <c r="AK18" i="7"/>
  <c r="AJ18" i="7"/>
  <c r="AI18" i="7"/>
  <c r="AH18" i="7"/>
  <c r="AG18" i="7"/>
  <c r="AF18" i="7"/>
  <c r="AE18" i="7"/>
  <c r="AD18" i="7"/>
  <c r="AC18" i="7"/>
  <c r="AB18" i="7"/>
  <c r="AA18" i="7"/>
  <c r="Z18" i="7"/>
  <c r="Y18" i="7"/>
  <c r="X18" i="7"/>
  <c r="W18" i="7"/>
  <c r="V18" i="7"/>
  <c r="U18" i="7"/>
  <c r="T18" i="7"/>
  <c r="S18" i="7"/>
  <c r="R18" i="7"/>
  <c r="Q18" i="7"/>
  <c r="P18" i="7"/>
  <c r="O18" i="7"/>
  <c r="N18" i="7"/>
  <c r="M18" i="7"/>
  <c r="L18" i="7"/>
  <c r="K18" i="7"/>
  <c r="J18" i="7"/>
  <c r="I18" i="7"/>
  <c r="H18" i="7"/>
  <c r="G18" i="7"/>
  <c r="F18" i="7"/>
  <c r="E18" i="7"/>
  <c r="D18" i="7"/>
  <c r="C18" i="7"/>
  <c r="BL16" i="7"/>
  <c r="BK16" i="7"/>
  <c r="BJ16" i="7"/>
  <c r="BI16" i="7"/>
  <c r="BH16" i="7"/>
  <c r="BG16" i="7"/>
  <c r="BF16" i="7"/>
  <c r="BE16" i="7"/>
  <c r="BD16" i="7"/>
  <c r="BC16" i="7"/>
  <c r="BB16" i="7"/>
  <c r="BA16" i="7"/>
  <c r="AZ16" i="7"/>
  <c r="AY16" i="7"/>
  <c r="AX16" i="7"/>
  <c r="AW16" i="7"/>
  <c r="AV16" i="7"/>
  <c r="AU16" i="7"/>
  <c r="AT16" i="7"/>
  <c r="AS16" i="7"/>
  <c r="AR16" i="7"/>
  <c r="AQ16" i="7"/>
  <c r="AP16" i="7"/>
  <c r="AO16" i="7"/>
  <c r="AN16" i="7"/>
  <c r="AM16" i="7"/>
  <c r="AL16" i="7"/>
  <c r="AK16" i="7"/>
  <c r="AJ16" i="7"/>
  <c r="AI16" i="7"/>
  <c r="AH16" i="7"/>
  <c r="AG16" i="7"/>
  <c r="AF16" i="7"/>
  <c r="AE16" i="7"/>
  <c r="AD16" i="7"/>
  <c r="AC16" i="7"/>
  <c r="AB16" i="7"/>
  <c r="AA16" i="7"/>
  <c r="Z16" i="7"/>
  <c r="Y16" i="7"/>
  <c r="X16" i="7"/>
  <c r="W16" i="7"/>
  <c r="V16" i="7"/>
  <c r="U16" i="7"/>
  <c r="T16" i="7"/>
  <c r="S16" i="7"/>
  <c r="R16" i="7"/>
  <c r="Q16" i="7"/>
  <c r="P16" i="7"/>
  <c r="O16" i="7"/>
  <c r="N16" i="7"/>
  <c r="M16" i="7"/>
  <c r="L16" i="7"/>
  <c r="K16" i="7"/>
  <c r="J16" i="7"/>
  <c r="I16" i="7"/>
  <c r="H16" i="7"/>
  <c r="G16" i="7"/>
  <c r="F16" i="7"/>
  <c r="E16" i="7"/>
  <c r="D16" i="7"/>
  <c r="C16" i="7"/>
  <c r="BL14" i="7"/>
  <c r="BK14" i="7"/>
  <c r="BJ14" i="7"/>
  <c r="BI14" i="7"/>
  <c r="BH14" i="7"/>
  <c r="BG14" i="7"/>
  <c r="BF14" i="7"/>
  <c r="BE14" i="7"/>
  <c r="BD14" i="7"/>
  <c r="BC14" i="7"/>
  <c r="BB14" i="7"/>
  <c r="BA14" i="7"/>
  <c r="AZ14" i="7"/>
  <c r="AY14" i="7"/>
  <c r="AX14" i="7"/>
  <c r="AW14" i="7"/>
  <c r="AV14" i="7"/>
  <c r="AU14" i="7"/>
  <c r="AT14" i="7"/>
  <c r="AS14" i="7"/>
  <c r="AR14" i="7"/>
  <c r="AQ14" i="7"/>
  <c r="AP14" i="7"/>
  <c r="AO14" i="7"/>
  <c r="AN14" i="7"/>
  <c r="AM14" i="7"/>
  <c r="AL14" i="7"/>
  <c r="AK14" i="7"/>
  <c r="AJ14" i="7"/>
  <c r="AI14" i="7"/>
  <c r="AH14" i="7"/>
  <c r="AG14" i="7"/>
  <c r="AF14" i="7"/>
  <c r="AE14" i="7"/>
  <c r="AD14" i="7"/>
  <c r="AC14" i="7"/>
  <c r="AB14" i="7"/>
  <c r="AA14" i="7"/>
  <c r="Z14" i="7"/>
  <c r="Y14" i="7"/>
  <c r="X14" i="7"/>
  <c r="W14" i="7"/>
  <c r="V14" i="7"/>
  <c r="U14" i="7"/>
  <c r="T14" i="7"/>
  <c r="S14" i="7"/>
  <c r="R14" i="7"/>
  <c r="Q14" i="7"/>
  <c r="P14" i="7"/>
  <c r="O14" i="7"/>
  <c r="N14" i="7"/>
  <c r="M14" i="7"/>
  <c r="L14" i="7"/>
  <c r="K14" i="7"/>
  <c r="J14" i="7"/>
  <c r="I14" i="7"/>
  <c r="H14" i="7"/>
  <c r="G14" i="7"/>
  <c r="F14" i="7"/>
  <c r="E14" i="7"/>
  <c r="D14" i="7"/>
  <c r="C14" i="7"/>
  <c r="L16" i="8" l="1"/>
  <c r="AF16" i="8"/>
  <c r="AQ22" i="8"/>
  <c r="AQ23" i="8" s="1"/>
  <c r="AH16" i="8"/>
  <c r="AJ16" i="8"/>
  <c r="C22" i="8"/>
  <c r="C23" i="8" s="1"/>
  <c r="BE22" i="8"/>
  <c r="BE23" i="8" s="1"/>
  <c r="GZ56" i="8"/>
  <c r="GZ59" i="8" s="1"/>
  <c r="GZ73" i="8" s="1"/>
  <c r="GZ48" i="8"/>
  <c r="GZ51" i="8" s="1"/>
  <c r="GZ64" i="8" s="1"/>
  <c r="GZ65" i="8" s="1"/>
  <c r="GZ52" i="8"/>
  <c r="GZ55" i="8" s="1"/>
  <c r="GZ69" i="8" s="1"/>
  <c r="DP56" i="8"/>
  <c r="DP59" i="8" s="1"/>
  <c r="DP73" i="8" s="1"/>
  <c r="DP52" i="8"/>
  <c r="DP55" i="8" s="1"/>
  <c r="DP69" i="8" s="1"/>
  <c r="DP48" i="8"/>
  <c r="DP51" i="8" s="1"/>
  <c r="DP64" i="8" s="1"/>
  <c r="DP65" i="8" s="1"/>
  <c r="EB56" i="8"/>
  <c r="EB59" i="8" s="1"/>
  <c r="EB73" i="8" s="1"/>
  <c r="EB48" i="8"/>
  <c r="EB51" i="8" s="1"/>
  <c r="EB64" i="8" s="1"/>
  <c r="EB65" i="8" s="1"/>
  <c r="EB52" i="8"/>
  <c r="EB55" i="8" s="1"/>
  <c r="EB69" i="8" s="1"/>
  <c r="V56" i="8"/>
  <c r="V59" i="8" s="1"/>
  <c r="V73" i="8" s="1"/>
  <c r="V52" i="8"/>
  <c r="V55" i="8" s="1"/>
  <c r="V69" i="8" s="1"/>
  <c r="V48" i="8"/>
  <c r="V51" i="8" s="1"/>
  <c r="V64" i="8" s="1"/>
  <c r="V65" i="8" s="1"/>
  <c r="CI56" i="8"/>
  <c r="CI59" i="8" s="1"/>
  <c r="CI73" i="8" s="1"/>
  <c r="CI52" i="8"/>
  <c r="CI55" i="8" s="1"/>
  <c r="CI69" i="8" s="1"/>
  <c r="CI48" i="8"/>
  <c r="CI51" i="8" s="1"/>
  <c r="CI64" i="8" s="1"/>
  <c r="CI65" i="8" s="1"/>
  <c r="HD56" i="8"/>
  <c r="HD59" i="8" s="1"/>
  <c r="HD73" i="8" s="1"/>
  <c r="HD52" i="8"/>
  <c r="HD55" i="8" s="1"/>
  <c r="HD69" i="8" s="1"/>
  <c r="HD48" i="8"/>
  <c r="HD51" i="8" s="1"/>
  <c r="HD64" i="8" s="1"/>
  <c r="HD65" i="8" s="1"/>
  <c r="AL56" i="8"/>
  <c r="AL59" i="8" s="1"/>
  <c r="AL73" i="8" s="1"/>
  <c r="AL52" i="8"/>
  <c r="AL55" i="8" s="1"/>
  <c r="AL69" i="8" s="1"/>
  <c r="AL48" i="8"/>
  <c r="AL51" i="8" s="1"/>
  <c r="AL64" i="8" s="1"/>
  <c r="AL65" i="8" s="1"/>
  <c r="FV56" i="8"/>
  <c r="FV59" i="8" s="1"/>
  <c r="FV73" i="8" s="1"/>
  <c r="FV52" i="8"/>
  <c r="FV55" i="8" s="1"/>
  <c r="FV69" i="8" s="1"/>
  <c r="FV48" i="8"/>
  <c r="FV51" i="8" s="1"/>
  <c r="FV64" i="8" s="1"/>
  <c r="FV65" i="8" s="1"/>
  <c r="GI52" i="8"/>
  <c r="GI55" i="8" s="1"/>
  <c r="GI69" i="8" s="1"/>
  <c r="GI48" i="8"/>
  <c r="GI51" i="8" s="1"/>
  <c r="GI64" i="8" s="1"/>
  <c r="GI65" i="8" s="1"/>
  <c r="GI56" i="8"/>
  <c r="GI59" i="8" s="1"/>
  <c r="GI73" i="8" s="1"/>
  <c r="CE56" i="8"/>
  <c r="CE59" i="8" s="1"/>
  <c r="CE73" i="8" s="1"/>
  <c r="CE52" i="8"/>
  <c r="CE55" i="8" s="1"/>
  <c r="CE69" i="8" s="1"/>
  <c r="CE48" i="8"/>
  <c r="CE51" i="8" s="1"/>
  <c r="CE64" i="8" s="1"/>
  <c r="CE65" i="8" s="1"/>
  <c r="DL56" i="8"/>
  <c r="DL59" i="8" s="1"/>
  <c r="DL73" i="8" s="1"/>
  <c r="DL52" i="8"/>
  <c r="DL55" i="8" s="1"/>
  <c r="DL69" i="8" s="1"/>
  <c r="DL48" i="8"/>
  <c r="DL51" i="8" s="1"/>
  <c r="DL64" i="8" s="1"/>
  <c r="DL65" i="8" s="1"/>
  <c r="N56" i="8"/>
  <c r="N59" i="8" s="1"/>
  <c r="N73" i="8" s="1"/>
  <c r="N52" i="8"/>
  <c r="N55" i="8" s="1"/>
  <c r="N69" i="8" s="1"/>
  <c r="N48" i="8"/>
  <c r="N51" i="8" s="1"/>
  <c r="N64" i="8" s="1"/>
  <c r="N65" i="8" s="1"/>
  <c r="FF52" i="8"/>
  <c r="FF55" i="8" s="1"/>
  <c r="FF69" i="8" s="1"/>
  <c r="FF56" i="8"/>
  <c r="FF59" i="8" s="1"/>
  <c r="FF73" i="8" s="1"/>
  <c r="FF48" i="8"/>
  <c r="FF51" i="8" s="1"/>
  <c r="FF64" i="8" s="1"/>
  <c r="FF65" i="8" s="1"/>
  <c r="Z52" i="8"/>
  <c r="Z55" i="8" s="1"/>
  <c r="Z69" i="8" s="1"/>
  <c r="Z48" i="8"/>
  <c r="Z51" i="8" s="1"/>
  <c r="Z64" i="8" s="1"/>
  <c r="Z65" i="8" s="1"/>
  <c r="Z56" i="8"/>
  <c r="Z59" i="8" s="1"/>
  <c r="Z73" i="8" s="1"/>
  <c r="EJ56" i="8"/>
  <c r="EJ59" i="8" s="1"/>
  <c r="EJ73" i="8" s="1"/>
  <c r="EJ52" i="8"/>
  <c r="EJ55" i="8" s="1"/>
  <c r="EJ69" i="8" s="1"/>
  <c r="EJ48" i="8"/>
  <c r="EJ51" i="8" s="1"/>
  <c r="EJ64" i="8" s="1"/>
  <c r="EJ65" i="8" s="1"/>
  <c r="AD52" i="8"/>
  <c r="AD55" i="8" s="1"/>
  <c r="AD69" i="8" s="1"/>
  <c r="AD56" i="8"/>
  <c r="AD59" i="8" s="1"/>
  <c r="AD73" i="8" s="1"/>
  <c r="AD48" i="8"/>
  <c r="AD51" i="8" s="1"/>
  <c r="AD64" i="8" s="1"/>
  <c r="AD65" i="8" s="1"/>
  <c r="HM56" i="8"/>
  <c r="HM59" i="8" s="1"/>
  <c r="HM73" i="8" s="1"/>
  <c r="HM52" i="8"/>
  <c r="HM55" i="8" s="1"/>
  <c r="HM69" i="8" s="1"/>
  <c r="HM48" i="8"/>
  <c r="HM51" i="8" s="1"/>
  <c r="HM64" i="8" s="1"/>
  <c r="HM65" i="8" s="1"/>
  <c r="DH56" i="8"/>
  <c r="DH59" i="8" s="1"/>
  <c r="DH73" i="8" s="1"/>
  <c r="DH52" i="8"/>
  <c r="DH55" i="8" s="1"/>
  <c r="DH69" i="8" s="1"/>
  <c r="DH48" i="8"/>
  <c r="DH51" i="8" s="1"/>
  <c r="DH64" i="8" s="1"/>
  <c r="DH65" i="8" s="1"/>
  <c r="EN56" i="8"/>
  <c r="EN59" i="8" s="1"/>
  <c r="EN73" i="8" s="1"/>
  <c r="EN52" i="8"/>
  <c r="EN55" i="8" s="1"/>
  <c r="EN69" i="8" s="1"/>
  <c r="EN48" i="8"/>
  <c r="EN51" i="8" s="1"/>
  <c r="EN64" i="8" s="1"/>
  <c r="EN65" i="8" s="1"/>
  <c r="IT56" i="8"/>
  <c r="IT59" i="8" s="1"/>
  <c r="IT73" i="8" s="1"/>
  <c r="IT52" i="8"/>
  <c r="IT55" i="8" s="1"/>
  <c r="IT69" i="8" s="1"/>
  <c r="IT48" i="8"/>
  <c r="IT51" i="8" s="1"/>
  <c r="IT64" i="8" s="1"/>
  <c r="IT65" i="8" s="1"/>
  <c r="AH48" i="8"/>
  <c r="AH51" i="8" s="1"/>
  <c r="AH64" i="8" s="1"/>
  <c r="AH65" i="8" s="1"/>
  <c r="AH56" i="8"/>
  <c r="AH59" i="8" s="1"/>
  <c r="AH73" i="8" s="1"/>
  <c r="AH52" i="8"/>
  <c r="AH55" i="8" s="1"/>
  <c r="AH69" i="8" s="1"/>
  <c r="BO56" i="8"/>
  <c r="BO59" i="8" s="1"/>
  <c r="BO73" i="8" s="1"/>
  <c r="BO48" i="8"/>
  <c r="BO51" i="8" s="1"/>
  <c r="BO64" i="8" s="1"/>
  <c r="BO65" i="8" s="1"/>
  <c r="BO52" i="8"/>
  <c r="BO55" i="8" s="1"/>
  <c r="BO69" i="8" s="1"/>
  <c r="FA52" i="8"/>
  <c r="FA55" i="8" s="1"/>
  <c r="FA69" i="8" s="1"/>
  <c r="FA48" i="8"/>
  <c r="FA51" i="8" s="1"/>
  <c r="FA64" i="8" s="1"/>
  <c r="FA65" i="8" s="1"/>
  <c r="FA56" i="8"/>
  <c r="FA59" i="8" s="1"/>
  <c r="FA73" i="8" s="1"/>
  <c r="HQ52" i="8"/>
  <c r="HQ55" i="8" s="1"/>
  <c r="HQ69" i="8" s="1"/>
  <c r="HQ48" i="8"/>
  <c r="HQ51" i="8" s="1"/>
  <c r="HQ64" i="8" s="1"/>
  <c r="HQ65" i="8" s="1"/>
  <c r="HQ56" i="8"/>
  <c r="HQ59" i="8" s="1"/>
  <c r="HQ73" i="8" s="1"/>
  <c r="AU56" i="8"/>
  <c r="AU59" i="8" s="1"/>
  <c r="AU73" i="8" s="1"/>
  <c r="AU52" i="8"/>
  <c r="AU55" i="8" s="1"/>
  <c r="AU69" i="8" s="1"/>
  <c r="AU48" i="8"/>
  <c r="AU51" i="8" s="1"/>
  <c r="AU64" i="8" s="1"/>
  <c r="AU65" i="8" s="1"/>
  <c r="BS56" i="8"/>
  <c r="BS59" i="8" s="1"/>
  <c r="BS73" i="8" s="1"/>
  <c r="BS52" i="8"/>
  <c r="BS55" i="8" s="1"/>
  <c r="BS69" i="8" s="1"/>
  <c r="BS48" i="8"/>
  <c r="BS51" i="8" s="1"/>
  <c r="BS64" i="8" s="1"/>
  <c r="BS65" i="8" s="1"/>
  <c r="EF48" i="8"/>
  <c r="EF51" i="8" s="1"/>
  <c r="EF64" i="8" s="1"/>
  <c r="EF65" i="8" s="1"/>
  <c r="EF56" i="8"/>
  <c r="EF59" i="8" s="1"/>
  <c r="EF73" i="8" s="1"/>
  <c r="EF52" i="8"/>
  <c r="EF55" i="8" s="1"/>
  <c r="EF69" i="8" s="1"/>
  <c r="AY56" i="8"/>
  <c r="AY59" i="8" s="1"/>
  <c r="AY73" i="8" s="1"/>
  <c r="AY52" i="8"/>
  <c r="AY55" i="8" s="1"/>
  <c r="AY69" i="8" s="1"/>
  <c r="AY48" i="8"/>
  <c r="AY51" i="8" s="1"/>
  <c r="AY64" i="8" s="1"/>
  <c r="AY65" i="8" s="1"/>
  <c r="IL56" i="8"/>
  <c r="IL59" i="8" s="1"/>
  <c r="IL73" i="8" s="1"/>
  <c r="IL52" i="8"/>
  <c r="IL55" i="8" s="1"/>
  <c r="IL69" i="8" s="1"/>
  <c r="IL48" i="8"/>
  <c r="IL51" i="8" s="1"/>
  <c r="IL64" i="8" s="1"/>
  <c r="IL65" i="8" s="1"/>
  <c r="BK52" i="8"/>
  <c r="BK55" i="8" s="1"/>
  <c r="BK69" i="8" s="1"/>
  <c r="BK56" i="8"/>
  <c r="BK59" i="8" s="1"/>
  <c r="BK73" i="8" s="1"/>
  <c r="BK48" i="8"/>
  <c r="BK51" i="8" s="1"/>
  <c r="BK64" i="8" s="1"/>
  <c r="BK65" i="8" s="1"/>
  <c r="CV52" i="8"/>
  <c r="CV55" i="8" s="1"/>
  <c r="CV69" i="8" s="1"/>
  <c r="CV48" i="8"/>
  <c r="CV51" i="8" s="1"/>
  <c r="CV64" i="8" s="1"/>
  <c r="CV65" i="8" s="1"/>
  <c r="CV56" i="8"/>
  <c r="CV59" i="8" s="1"/>
  <c r="CV73" i="8" s="1"/>
  <c r="DT52" i="8"/>
  <c r="DT55" i="8" s="1"/>
  <c r="DT69" i="8" s="1"/>
  <c r="DT48" i="8"/>
  <c r="DT51" i="8" s="1"/>
  <c r="DT64" i="8" s="1"/>
  <c r="DT65" i="8" s="1"/>
  <c r="DT56" i="8"/>
  <c r="DT59" i="8" s="1"/>
  <c r="DT73" i="8" s="1"/>
  <c r="CZ56" i="8"/>
  <c r="CZ59" i="8" s="1"/>
  <c r="CZ73" i="8" s="1"/>
  <c r="CZ52" i="8"/>
  <c r="CZ55" i="8" s="1"/>
  <c r="CZ69" i="8" s="1"/>
  <c r="CZ48" i="8"/>
  <c r="CZ51" i="8" s="1"/>
  <c r="CZ64" i="8" s="1"/>
  <c r="CZ65" i="8" s="1"/>
  <c r="GV48" i="8"/>
  <c r="GV51" i="8" s="1"/>
  <c r="GV64" i="8" s="1"/>
  <c r="GV65" i="8" s="1"/>
  <c r="GV56" i="8"/>
  <c r="GV59" i="8" s="1"/>
  <c r="GV73" i="8" s="1"/>
  <c r="GV52" i="8"/>
  <c r="GV55" i="8" s="1"/>
  <c r="GV69" i="8" s="1"/>
  <c r="FZ56" i="8"/>
  <c r="FZ59" i="8" s="1"/>
  <c r="FZ73" i="8" s="1"/>
  <c r="FZ52" i="8"/>
  <c r="FZ55" i="8" s="1"/>
  <c r="FZ69" i="8" s="1"/>
  <c r="FZ48" i="8"/>
  <c r="FZ51" i="8" s="1"/>
  <c r="FZ64" i="8" s="1"/>
  <c r="FZ65" i="8" s="1"/>
  <c r="DD56" i="8"/>
  <c r="DD59" i="8" s="1"/>
  <c r="DD73" i="8" s="1"/>
  <c r="DD52" i="8"/>
  <c r="DD55" i="8" s="1"/>
  <c r="DD69" i="8" s="1"/>
  <c r="DD48" i="8"/>
  <c r="DD51" i="8" s="1"/>
  <c r="DD64" i="8" s="1"/>
  <c r="DD65" i="8" s="1"/>
  <c r="CR52" i="8"/>
  <c r="CR55" i="8" s="1"/>
  <c r="CR69" i="8" s="1"/>
  <c r="CR56" i="8"/>
  <c r="CR59" i="8" s="1"/>
  <c r="CR73" i="8" s="1"/>
  <c r="CR48" i="8"/>
  <c r="CR51" i="8" s="1"/>
  <c r="CR64" i="8" s="1"/>
  <c r="CR65" i="8" s="1"/>
  <c r="HI56" i="8"/>
  <c r="HI59" i="8" s="1"/>
  <c r="HI73" i="8" s="1"/>
  <c r="HI52" i="8"/>
  <c r="HI55" i="8" s="1"/>
  <c r="HI69" i="8" s="1"/>
  <c r="HI48" i="8"/>
  <c r="HI51" i="8" s="1"/>
  <c r="HI64" i="8" s="1"/>
  <c r="HI65" i="8" s="1"/>
  <c r="HV52" i="8"/>
  <c r="HV55" i="8" s="1"/>
  <c r="HV69" i="8" s="1"/>
  <c r="HV48" i="8"/>
  <c r="HV51" i="8" s="1"/>
  <c r="HV64" i="8" s="1"/>
  <c r="HV65" i="8" s="1"/>
  <c r="HV56" i="8"/>
  <c r="HV59" i="8" s="1"/>
  <c r="HV73" i="8" s="1"/>
  <c r="J56" i="8"/>
  <c r="J59" i="8" s="1"/>
  <c r="J73" i="8" s="1"/>
  <c r="J48" i="8"/>
  <c r="J51" i="8" s="1"/>
  <c r="J64" i="8" s="1"/>
  <c r="J65" i="8" s="1"/>
  <c r="J52" i="8"/>
  <c r="J55" i="8" s="1"/>
  <c r="J69" i="8" s="1"/>
  <c r="AQ56" i="8"/>
  <c r="AQ59" i="8" s="1"/>
  <c r="AQ73" i="8" s="1"/>
  <c r="AQ52" i="8"/>
  <c r="AQ55" i="8" s="1"/>
  <c r="AQ69" i="8" s="1"/>
  <c r="AQ48" i="8"/>
  <c r="AQ51" i="8" s="1"/>
  <c r="AQ64" i="8" s="1"/>
  <c r="AQ65" i="8" s="1"/>
  <c r="BW56" i="8"/>
  <c r="BW59" i="8" s="1"/>
  <c r="BW73" i="8" s="1"/>
  <c r="BW48" i="8"/>
  <c r="BW51" i="8" s="1"/>
  <c r="BW64" i="8" s="1"/>
  <c r="BW65" i="8" s="1"/>
  <c r="BW52" i="8"/>
  <c r="BW55" i="8" s="1"/>
  <c r="BW69" i="8" s="1"/>
  <c r="GR48" i="8"/>
  <c r="GR51" i="8" s="1"/>
  <c r="GR64" i="8" s="1"/>
  <c r="GR65" i="8" s="1"/>
  <c r="GR56" i="8"/>
  <c r="GR59" i="8" s="1"/>
  <c r="GR73" i="8" s="1"/>
  <c r="GR52" i="8"/>
  <c r="GR55" i="8" s="1"/>
  <c r="GR69" i="8" s="1"/>
  <c r="FN48" i="8"/>
  <c r="FN51" i="8" s="1"/>
  <c r="FN64" i="8" s="1"/>
  <c r="FN65" i="8" s="1"/>
  <c r="FN56" i="8"/>
  <c r="FN59" i="8" s="1"/>
  <c r="FN73" i="8" s="1"/>
  <c r="FN52" i="8"/>
  <c r="FN55" i="8" s="1"/>
  <c r="FN69" i="8" s="1"/>
  <c r="GD56" i="8"/>
  <c r="GD59" i="8" s="1"/>
  <c r="GD73" i="8" s="1"/>
  <c r="GD52" i="8"/>
  <c r="GD55" i="8" s="1"/>
  <c r="GD69" i="8" s="1"/>
  <c r="GD48" i="8"/>
  <c r="GD51" i="8" s="1"/>
  <c r="GD64" i="8" s="1"/>
  <c r="GD65" i="8" s="1"/>
  <c r="ER56" i="8"/>
  <c r="ER59" i="8" s="1"/>
  <c r="ER73" i="8" s="1"/>
  <c r="ER52" i="8"/>
  <c r="ER55" i="8" s="1"/>
  <c r="ER69" i="8" s="1"/>
  <c r="ER48" i="8"/>
  <c r="ER51" i="8" s="1"/>
  <c r="ER64" i="8" s="1"/>
  <c r="ER65" i="8" s="1"/>
  <c r="DX52" i="8"/>
  <c r="DX55" i="8" s="1"/>
  <c r="DX69" i="8" s="1"/>
  <c r="DX56" i="8"/>
  <c r="DX59" i="8" s="1"/>
  <c r="DX73" i="8" s="1"/>
  <c r="DX48" i="8"/>
  <c r="DX51" i="8" s="1"/>
  <c r="DX64" i="8" s="1"/>
  <c r="DX65" i="8" s="1"/>
  <c r="BG52" i="8"/>
  <c r="BG55" i="8" s="1"/>
  <c r="BG69" i="8" s="1"/>
  <c r="BG48" i="8"/>
  <c r="BG51" i="8" s="1"/>
  <c r="BG64" i="8" s="1"/>
  <c r="BG65" i="8" s="1"/>
  <c r="BG56" i="8"/>
  <c r="BG59" i="8" s="1"/>
  <c r="BG73" i="8" s="1"/>
  <c r="IP56" i="8"/>
  <c r="IP59" i="8" s="1"/>
  <c r="IP73" i="8" s="1"/>
  <c r="IP52" i="8"/>
  <c r="IP55" i="8" s="1"/>
  <c r="IP69" i="8" s="1"/>
  <c r="IP48" i="8"/>
  <c r="IP51" i="8" s="1"/>
  <c r="IP64" i="8" s="1"/>
  <c r="IP65" i="8" s="1"/>
  <c r="EW56" i="8"/>
  <c r="EW59" i="8" s="1"/>
  <c r="EW73" i="8" s="1"/>
  <c r="EW52" i="8"/>
  <c r="EW55" i="8" s="1"/>
  <c r="EW69" i="8" s="1"/>
  <c r="EW48" i="8"/>
  <c r="EW51" i="8" s="1"/>
  <c r="EW64" i="8" s="1"/>
  <c r="EW65" i="8" s="1"/>
  <c r="HZ48" i="8"/>
  <c r="HZ51" i="8" s="1"/>
  <c r="HZ64" i="8" s="1"/>
  <c r="HZ65" i="8" s="1"/>
  <c r="HZ52" i="8"/>
  <c r="HZ55" i="8" s="1"/>
  <c r="HZ69" i="8" s="1"/>
  <c r="HZ56" i="8"/>
  <c r="HZ59" i="8" s="1"/>
  <c r="HZ73" i="8" s="1"/>
  <c r="F56" i="8"/>
  <c r="F59" i="8" s="1"/>
  <c r="F73" i="8" s="1"/>
  <c r="F52" i="8"/>
  <c r="F55" i="8" s="1"/>
  <c r="F69" i="8" s="1"/>
  <c r="F48" i="8"/>
  <c r="F51" i="8" s="1"/>
  <c r="F64" i="8" s="1"/>
  <c r="F65" i="8" s="1"/>
  <c r="CA56" i="8"/>
  <c r="CA59" i="8" s="1"/>
  <c r="CA73" i="8" s="1"/>
  <c r="CA52" i="8"/>
  <c r="CA55" i="8" s="1"/>
  <c r="CA69" i="8" s="1"/>
  <c r="CA48" i="8"/>
  <c r="CA51" i="8" s="1"/>
  <c r="CA64" i="8" s="1"/>
  <c r="CA65" i="8" s="1"/>
  <c r="FR56" i="8"/>
  <c r="FR59" i="8" s="1"/>
  <c r="FR73" i="8" s="1"/>
  <c r="FR52" i="8"/>
  <c r="FR55" i="8" s="1"/>
  <c r="FR69" i="8" s="1"/>
  <c r="FR48" i="8"/>
  <c r="FR51" i="8" s="1"/>
  <c r="FR64" i="8" s="1"/>
  <c r="FR65" i="8" s="1"/>
  <c r="BC56" i="8"/>
  <c r="BC59" i="8" s="1"/>
  <c r="BC73" i="8" s="1"/>
  <c r="BC52" i="8"/>
  <c r="BC55" i="8" s="1"/>
  <c r="BC69" i="8" s="1"/>
  <c r="BC48" i="8"/>
  <c r="BC51" i="8" s="1"/>
  <c r="BC64" i="8" s="1"/>
  <c r="BC65" i="8" s="1"/>
  <c r="FJ48" i="8"/>
  <c r="FJ51" i="8" s="1"/>
  <c r="FJ64" i="8" s="1"/>
  <c r="FJ65" i="8" s="1"/>
  <c r="FJ52" i="8"/>
  <c r="FJ55" i="8" s="1"/>
  <c r="FJ69" i="8" s="1"/>
  <c r="FJ56" i="8"/>
  <c r="FJ59" i="8" s="1"/>
  <c r="FJ73" i="8" s="1"/>
  <c r="CM52" i="8"/>
  <c r="CM55" i="8" s="1"/>
  <c r="CM69" i="8" s="1"/>
  <c r="CM48" i="8"/>
  <c r="CM51" i="8" s="1"/>
  <c r="CM64" i="8" s="1"/>
  <c r="CM65" i="8" s="1"/>
  <c r="CM56" i="8"/>
  <c r="CM59" i="8" s="1"/>
  <c r="CM73" i="8" s="1"/>
  <c r="H22" i="8"/>
  <c r="H23" i="8" s="1"/>
  <c r="H16" i="8"/>
  <c r="ID48" i="8"/>
  <c r="ID51" i="8" s="1"/>
  <c r="ID64" i="8" s="1"/>
  <c r="ID65" i="8" s="1"/>
  <c r="ID56" i="8"/>
  <c r="ID59" i="8" s="1"/>
  <c r="ID73" i="8" s="1"/>
  <c r="ID52" i="8"/>
  <c r="ID55" i="8" s="1"/>
  <c r="ID69" i="8" s="1"/>
  <c r="R22" i="8"/>
  <c r="R23" i="8" s="1"/>
  <c r="R16" i="8"/>
  <c r="Z22" i="8"/>
  <c r="Z23" i="8" s="1"/>
  <c r="Z16" i="8"/>
  <c r="AX22" i="8"/>
  <c r="AX23" i="8" s="1"/>
  <c r="AX16" i="8"/>
  <c r="P16" i="8"/>
  <c r="GN52" i="8"/>
  <c r="GN55" i="8" s="1"/>
  <c r="GN69" i="8" s="1"/>
  <c r="GN48" i="8"/>
  <c r="GN51" i="8" s="1"/>
  <c r="GN64" i="8" s="1"/>
  <c r="GN65" i="8" s="1"/>
  <c r="GN56" i="8"/>
  <c r="GN59" i="8" s="1"/>
  <c r="GN73" i="8" s="1"/>
  <c r="AV22" i="8"/>
  <c r="AV23" i="8" s="1"/>
  <c r="AV16" i="8"/>
  <c r="AA16" i="8"/>
  <c r="AA22" i="8"/>
  <c r="AA23" i="8" s="1"/>
  <c r="BG16" i="8"/>
  <c r="BG22" i="8"/>
  <c r="BG23" i="8" s="1"/>
  <c r="BD16" i="8"/>
  <c r="S22" i="8"/>
  <c r="S23" i="8" s="1"/>
  <c r="AN22" i="8"/>
  <c r="AN23" i="8" s="1"/>
  <c r="AN16" i="8"/>
  <c r="R56" i="8"/>
  <c r="R59" i="8" s="1"/>
  <c r="R73" i="8" s="1"/>
  <c r="R52" i="8"/>
  <c r="R55" i="8" s="1"/>
  <c r="R69" i="8" s="1"/>
  <c r="R48" i="8"/>
  <c r="R51" i="8" s="1"/>
  <c r="R64" i="8" s="1"/>
  <c r="R65" i="8" s="1"/>
  <c r="IH56" i="8"/>
  <c r="IH59" i="8" s="1"/>
  <c r="IH73" i="8" s="1"/>
  <c r="IH52" i="8"/>
  <c r="IH55" i="8" s="1"/>
  <c r="IH69" i="8" s="1"/>
  <c r="IH48" i="8"/>
  <c r="IH51" i="8" s="1"/>
  <c r="IH64" i="8" s="1"/>
  <c r="IH65" i="8" s="1"/>
  <c r="D22" i="8"/>
  <c r="D23" i="8" s="1"/>
  <c r="D16" i="8"/>
  <c r="AB22" i="8"/>
  <c r="AB23" i="8" s="1"/>
  <c r="AB16" i="8"/>
  <c r="BH22" i="8"/>
  <c r="BH23" i="8" s="1"/>
  <c r="BH16" i="8"/>
  <c r="X16" i="8"/>
  <c r="BF16" i="8"/>
  <c r="Q22" i="8"/>
  <c r="Q23" i="8" s="1"/>
  <c r="AW22" i="8"/>
  <c r="AW23" i="8" s="1"/>
  <c r="AG22" i="8"/>
  <c r="AG23" i="8" s="1"/>
  <c r="E22" i="8"/>
  <c r="E23" i="8" s="1"/>
  <c r="M22" i="8"/>
  <c r="M23" i="8" s="1"/>
  <c r="U22" i="8"/>
  <c r="U23" i="8" s="1"/>
  <c r="AC22" i="8"/>
  <c r="AC23" i="8" s="1"/>
  <c r="AK22" i="8"/>
  <c r="AK23" i="8" s="1"/>
  <c r="AS22" i="8"/>
  <c r="AS23" i="8" s="1"/>
  <c r="BA22" i="8"/>
  <c r="BA23" i="8" s="1"/>
  <c r="BI22" i="8"/>
  <c r="BI23" i="8" s="1"/>
  <c r="F22" i="8"/>
  <c r="F23" i="8" s="1"/>
  <c r="N22" i="8"/>
  <c r="N23" i="8" s="1"/>
  <c r="V22" i="8"/>
  <c r="V23" i="8" s="1"/>
  <c r="AD22" i="8"/>
  <c r="AD23" i="8" s="1"/>
  <c r="AL22" i="8"/>
  <c r="AL23" i="8" s="1"/>
  <c r="AT22" i="8"/>
  <c r="AT23" i="8" s="1"/>
  <c r="BB22" i="8"/>
  <c r="BB23" i="8" s="1"/>
  <c r="BJ22" i="8"/>
  <c r="BJ23" i="8" s="1"/>
  <c r="G22" i="8"/>
  <c r="G23" i="8" s="1"/>
  <c r="O22" i="8"/>
  <c r="O23" i="8" s="1"/>
  <c r="W22" i="8"/>
  <c r="W23" i="8" s="1"/>
  <c r="AE22" i="8"/>
  <c r="AE23" i="8" s="1"/>
  <c r="AM22" i="8"/>
  <c r="AM23" i="8" s="1"/>
  <c r="AU22" i="8"/>
  <c r="AU23" i="8" s="1"/>
  <c r="BC22" i="8"/>
  <c r="BC23" i="8" s="1"/>
  <c r="R34" i="7"/>
  <c r="AX34" i="7"/>
  <c r="AX33" i="7"/>
  <c r="P34" i="7"/>
  <c r="AF34" i="7"/>
  <c r="AV34" i="7"/>
  <c r="BD34" i="7"/>
  <c r="BL34" i="7"/>
  <c r="S34" i="7"/>
  <c r="AY34" i="7"/>
  <c r="AY33" i="7"/>
  <c r="H34" i="7"/>
  <c r="AN34" i="7"/>
  <c r="X34" i="7"/>
  <c r="EM59" i="7"/>
  <c r="EM62" i="7" s="1"/>
  <c r="EM69" i="7"/>
  <c r="EM72" i="7" s="1"/>
  <c r="EM64" i="7"/>
  <c r="EM67" i="7" s="1"/>
  <c r="GI59" i="7"/>
  <c r="GI62" i="7" s="1"/>
  <c r="GI69" i="7"/>
  <c r="GI72" i="7" s="1"/>
  <c r="GI64" i="7"/>
  <c r="GI67" i="7" s="1"/>
  <c r="LP64" i="7"/>
  <c r="LP67" i="7" s="1"/>
  <c r="LP59" i="7"/>
  <c r="LP62" i="7" s="1"/>
  <c r="LP69" i="7"/>
  <c r="LP72" i="7" s="1"/>
  <c r="ES69" i="7"/>
  <c r="ES72" i="7" s="1"/>
  <c r="ES64" i="7"/>
  <c r="ES67" i="7" s="1"/>
  <c r="ES59" i="7"/>
  <c r="ES62" i="7" s="1"/>
  <c r="GO69" i="7"/>
  <c r="GO72" i="7" s="1"/>
  <c r="GO64" i="7"/>
  <c r="GO67" i="7" s="1"/>
  <c r="GO59" i="7"/>
  <c r="GO62" i="7" s="1"/>
  <c r="MU69" i="7"/>
  <c r="MU72" i="7" s="1"/>
  <c r="MU64" i="7"/>
  <c r="MU67" i="7" s="1"/>
  <c r="MU59" i="7"/>
  <c r="MU62" i="7" s="1"/>
  <c r="AG64" i="7"/>
  <c r="AG67" i="7" s="1"/>
  <c r="AG59" i="7"/>
  <c r="AG62" i="7" s="1"/>
  <c r="AG69" i="7"/>
  <c r="AG72" i="7" s="1"/>
  <c r="CD64" i="7"/>
  <c r="CD67" i="7" s="1"/>
  <c r="CD59" i="7"/>
  <c r="CD62" i="7" s="1"/>
  <c r="CD69" i="7"/>
  <c r="CD72" i="7" s="1"/>
  <c r="DZ64" i="7"/>
  <c r="DZ67" i="7" s="1"/>
  <c r="DZ59" i="7"/>
  <c r="DZ62" i="7" s="1"/>
  <c r="DZ69" i="7"/>
  <c r="DZ72" i="7" s="1"/>
  <c r="EY69" i="7"/>
  <c r="EY72" i="7" s="1"/>
  <c r="EY64" i="7"/>
  <c r="EY67" i="7" s="1"/>
  <c r="EY59" i="7"/>
  <c r="EY62" i="7" s="1"/>
  <c r="NA69" i="7"/>
  <c r="NA72" i="7" s="1"/>
  <c r="NA64" i="7"/>
  <c r="NA67" i="7" s="1"/>
  <c r="NA59" i="7"/>
  <c r="NA62" i="7" s="1"/>
  <c r="AM59" i="7"/>
  <c r="AM62" i="7" s="1"/>
  <c r="AM69" i="7"/>
  <c r="AM72" i="7" s="1"/>
  <c r="AM64" i="7"/>
  <c r="AM67" i="7" s="1"/>
  <c r="CJ59" i="7"/>
  <c r="CJ62" i="7" s="1"/>
  <c r="CJ69" i="7"/>
  <c r="CJ72" i="7" s="1"/>
  <c r="CJ64" i="7"/>
  <c r="CJ67" i="7" s="1"/>
  <c r="EF59" i="7"/>
  <c r="EF62" i="7" s="1"/>
  <c r="EF69" i="7"/>
  <c r="EF72" i="7" s="1"/>
  <c r="EF64" i="7"/>
  <c r="EF67" i="7" s="1"/>
  <c r="FE69" i="7"/>
  <c r="FE72" i="7" s="1"/>
  <c r="FE64" i="7"/>
  <c r="FE67" i="7" s="1"/>
  <c r="FE59" i="7"/>
  <c r="FE62" i="7" s="1"/>
  <c r="HA69" i="7"/>
  <c r="HA72" i="7" s="1"/>
  <c r="HA64" i="7"/>
  <c r="HA67" i="7" s="1"/>
  <c r="HA59" i="7"/>
  <c r="HA62" i="7" s="1"/>
  <c r="NG64" i="7"/>
  <c r="NG67" i="7" s="1"/>
  <c r="NG59" i="7"/>
  <c r="NG62" i="7" s="1"/>
  <c r="NG69" i="7"/>
  <c r="NG72" i="7" s="1"/>
  <c r="AS59" i="7"/>
  <c r="AS62" i="7" s="1"/>
  <c r="AS69" i="7"/>
  <c r="AS72" i="7" s="1"/>
  <c r="AS64" i="7"/>
  <c r="AS67" i="7" s="1"/>
  <c r="CP59" i="7"/>
  <c r="CP62" i="7" s="1"/>
  <c r="CP69" i="7"/>
  <c r="CP72" i="7" s="1"/>
  <c r="CP64" i="7"/>
  <c r="CP67" i="7" s="1"/>
  <c r="KK69" i="7"/>
  <c r="KK72" i="7" s="1"/>
  <c r="KK64" i="7"/>
  <c r="KK67" i="7" s="1"/>
  <c r="KK59" i="7"/>
  <c r="KK62" i="7" s="1"/>
  <c r="NM64" i="7"/>
  <c r="NM67" i="7" s="1"/>
  <c r="NM59" i="7"/>
  <c r="NM62" i="7" s="1"/>
  <c r="NM69" i="7"/>
  <c r="NM72" i="7" s="1"/>
  <c r="AY69" i="7"/>
  <c r="AY72" i="7" s="1"/>
  <c r="AY64" i="7"/>
  <c r="AY67" i="7" s="1"/>
  <c r="AY59" i="7"/>
  <c r="AY62" i="7" s="1"/>
  <c r="CV69" i="7"/>
  <c r="CV72" i="7" s="1"/>
  <c r="CV64" i="7"/>
  <c r="CV67" i="7" s="1"/>
  <c r="CV59" i="7"/>
  <c r="CV62" i="7" s="1"/>
  <c r="FQ64" i="7"/>
  <c r="FQ67" i="7" s="1"/>
  <c r="FQ59" i="7"/>
  <c r="FQ62" i="7" s="1"/>
  <c r="FQ69" i="7"/>
  <c r="FQ72" i="7" s="1"/>
  <c r="I69" i="7"/>
  <c r="I72" i="7" s="1"/>
  <c r="I64" i="7"/>
  <c r="I67" i="7" s="1"/>
  <c r="I59" i="7"/>
  <c r="I62" i="7" s="1"/>
  <c r="BE69" i="7"/>
  <c r="BE72" i="7" s="1"/>
  <c r="BE64" i="7"/>
  <c r="BE67" i="7" s="1"/>
  <c r="BE59" i="7"/>
  <c r="BE62" i="7" s="1"/>
  <c r="DB69" i="7"/>
  <c r="DB72" i="7" s="1"/>
  <c r="DB64" i="7"/>
  <c r="DB67" i="7" s="1"/>
  <c r="DB59" i="7"/>
  <c r="DB62" i="7" s="1"/>
  <c r="FK69" i="7"/>
  <c r="FK72" i="7" s="1"/>
  <c r="FK64" i="7"/>
  <c r="FK67" i="7" s="1"/>
  <c r="FK59" i="7"/>
  <c r="FK62" i="7" s="1"/>
  <c r="KW69" i="7"/>
  <c r="KW72" i="7" s="1"/>
  <c r="KW64" i="7"/>
  <c r="KW67" i="7" s="1"/>
  <c r="KW59" i="7"/>
  <c r="KW62" i="7" s="1"/>
  <c r="FW64" i="7"/>
  <c r="FW67" i="7" s="1"/>
  <c r="FW59" i="7"/>
  <c r="FW62" i="7" s="1"/>
  <c r="FW69" i="7"/>
  <c r="FW72" i="7" s="1"/>
  <c r="MC59" i="7"/>
  <c r="MC62" i="7" s="1"/>
  <c r="MC69" i="7"/>
  <c r="MC72" i="7" s="1"/>
  <c r="MC64" i="7"/>
  <c r="MC67" i="7" s="1"/>
  <c r="O69" i="7"/>
  <c r="O72" i="7" s="1"/>
  <c r="O64" i="7"/>
  <c r="O67" i="7" s="1"/>
  <c r="O59" i="7"/>
  <c r="O62" i="7" s="1"/>
  <c r="BL69" i="7"/>
  <c r="BL72" i="7" s="1"/>
  <c r="BL64" i="7"/>
  <c r="BL67" i="7" s="1"/>
  <c r="BL59" i="7"/>
  <c r="BL62" i="7" s="1"/>
  <c r="DH69" i="7"/>
  <c r="DH72" i="7" s="1"/>
  <c r="DH64" i="7"/>
  <c r="DH67" i="7" s="1"/>
  <c r="DH59" i="7"/>
  <c r="DH62" i="7" s="1"/>
  <c r="LC69" i="7"/>
  <c r="LC72" i="7" s="1"/>
  <c r="LC64" i="7"/>
  <c r="LC67" i="7" s="1"/>
  <c r="LC59" i="7"/>
  <c r="LC62" i="7" s="1"/>
  <c r="MI69" i="7"/>
  <c r="MI72" i="7" s="1"/>
  <c r="MI64" i="7"/>
  <c r="MI67" i="7" s="1"/>
  <c r="MI59" i="7"/>
  <c r="MI62" i="7" s="1"/>
  <c r="U69" i="7"/>
  <c r="U72" i="7" s="1"/>
  <c r="U64" i="7"/>
  <c r="U67" i="7" s="1"/>
  <c r="U59" i="7"/>
  <c r="U62" i="7" s="1"/>
  <c r="BR69" i="7"/>
  <c r="BR72" i="7" s="1"/>
  <c r="BR64" i="7"/>
  <c r="BR67" i="7" s="1"/>
  <c r="BR59" i="7"/>
  <c r="BR62" i="7" s="1"/>
  <c r="DN69" i="7"/>
  <c r="DN72" i="7" s="1"/>
  <c r="DN64" i="7"/>
  <c r="DN67" i="7" s="1"/>
  <c r="DN59" i="7"/>
  <c r="DN62" i="7" s="1"/>
  <c r="HG69" i="7"/>
  <c r="HG72" i="7" s="1"/>
  <c r="HG64" i="7"/>
  <c r="HG67" i="7" s="1"/>
  <c r="HG59" i="7"/>
  <c r="HG62" i="7" s="1"/>
  <c r="AF20" i="7"/>
  <c r="KQ69" i="7"/>
  <c r="KQ72" i="7" s="1"/>
  <c r="KQ64" i="7"/>
  <c r="KQ67" i="7" s="1"/>
  <c r="KQ59" i="7"/>
  <c r="KQ62" i="7" s="1"/>
  <c r="IS69" i="7"/>
  <c r="IS72" i="7" s="1"/>
  <c r="IS64" i="7"/>
  <c r="IS67" i="7" s="1"/>
  <c r="IS59" i="7"/>
  <c r="IS62" i="7" s="1"/>
  <c r="BD20" i="7"/>
  <c r="JK64" i="7"/>
  <c r="JK67" i="7" s="1"/>
  <c r="JK59" i="7"/>
  <c r="JK62" i="7" s="1"/>
  <c r="JK69" i="7"/>
  <c r="JK72" i="7" s="1"/>
  <c r="P20" i="7"/>
  <c r="Z34" i="7"/>
  <c r="BF34" i="7"/>
  <c r="HM64" i="7"/>
  <c r="HM67" i="7" s="1"/>
  <c r="HM59" i="7"/>
  <c r="HM62" i="7" s="1"/>
  <c r="HM69" i="7"/>
  <c r="HM72" i="7" s="1"/>
  <c r="IG59" i="7"/>
  <c r="IG62" i="7" s="1"/>
  <c r="IG69" i="7"/>
  <c r="IG72" i="7" s="1"/>
  <c r="IG64" i="7"/>
  <c r="IG67" i="7" s="1"/>
  <c r="KE59" i="7"/>
  <c r="KE62" i="7" s="1"/>
  <c r="KE69" i="7"/>
  <c r="KE72" i="7" s="1"/>
  <c r="KE64" i="7"/>
  <c r="KE67" i="7" s="1"/>
  <c r="AN20" i="7"/>
  <c r="AA34" i="7"/>
  <c r="BG34" i="7"/>
  <c r="GC59" i="7"/>
  <c r="GC62" i="7" s="1"/>
  <c r="GC69" i="7"/>
  <c r="GC72" i="7" s="1"/>
  <c r="GC64" i="7"/>
  <c r="GC67" i="7" s="1"/>
  <c r="LJ64" i="7"/>
  <c r="LJ67" i="7" s="1"/>
  <c r="LJ59" i="7"/>
  <c r="LJ62" i="7" s="1"/>
  <c r="LJ69" i="7"/>
  <c r="LJ72" i="7" s="1"/>
  <c r="IY69" i="7"/>
  <c r="IY72" i="7" s="1"/>
  <c r="IY64" i="7"/>
  <c r="IY67" i="7" s="1"/>
  <c r="IY59" i="7"/>
  <c r="IY62" i="7" s="1"/>
  <c r="BL20" i="7"/>
  <c r="AH34" i="7"/>
  <c r="MO69" i="7"/>
  <c r="MO72" i="7" s="1"/>
  <c r="MO64" i="7"/>
  <c r="MO67" i="7" s="1"/>
  <c r="MO59" i="7"/>
  <c r="MO62" i="7" s="1"/>
  <c r="AA64" i="7"/>
  <c r="AA67" i="7" s="1"/>
  <c r="AA59" i="7"/>
  <c r="AA62" i="7" s="1"/>
  <c r="AA69" i="7"/>
  <c r="AA72" i="7" s="1"/>
  <c r="BX64" i="7"/>
  <c r="BX67" i="7" s="1"/>
  <c r="BX59" i="7"/>
  <c r="BX62" i="7" s="1"/>
  <c r="BX69" i="7"/>
  <c r="BX72" i="7" s="1"/>
  <c r="DT64" i="7"/>
  <c r="DT67" i="7" s="1"/>
  <c r="DT59" i="7"/>
  <c r="DT62" i="7" s="1"/>
  <c r="DT69" i="7"/>
  <c r="DT72" i="7" s="1"/>
  <c r="JQ64" i="7"/>
  <c r="JQ67" i="7" s="1"/>
  <c r="JQ59" i="7"/>
  <c r="JQ62" i="7" s="1"/>
  <c r="JQ69" i="7"/>
  <c r="JQ72" i="7" s="1"/>
  <c r="X20" i="7"/>
  <c r="G34" i="7"/>
  <c r="O34" i="7"/>
  <c r="W34" i="7"/>
  <c r="AE34" i="7"/>
  <c r="AM34" i="7"/>
  <c r="AU34" i="7"/>
  <c r="BC34" i="7"/>
  <c r="BK34" i="7"/>
  <c r="C34" i="7"/>
  <c r="AI34" i="7"/>
  <c r="GU69" i="7"/>
  <c r="GU72" i="7" s="1"/>
  <c r="GU64" i="7"/>
  <c r="GU67" i="7" s="1"/>
  <c r="GU59" i="7"/>
  <c r="GU62" i="7" s="1"/>
  <c r="HZ59" i="7"/>
  <c r="HZ62" i="7" s="1"/>
  <c r="HZ69" i="7"/>
  <c r="HZ72" i="7" s="1"/>
  <c r="HZ64" i="7"/>
  <c r="HZ67" i="7" s="1"/>
  <c r="LV59" i="7"/>
  <c r="LV62" i="7" s="1"/>
  <c r="LV69" i="7"/>
  <c r="LV72" i="7" s="1"/>
  <c r="LV64" i="7"/>
  <c r="LV67" i="7" s="1"/>
  <c r="IM69" i="7"/>
  <c r="IM72" i="7" s="1"/>
  <c r="IM64" i="7"/>
  <c r="IM67" i="7" s="1"/>
  <c r="IM59" i="7"/>
  <c r="IM62" i="7" s="1"/>
  <c r="JX59" i="7"/>
  <c r="JX62" i="7" s="1"/>
  <c r="JX69" i="7"/>
  <c r="JX72" i="7" s="1"/>
  <c r="JX64" i="7"/>
  <c r="JX67" i="7" s="1"/>
  <c r="AV20" i="7"/>
  <c r="J34" i="7"/>
  <c r="AP34" i="7"/>
  <c r="JE69" i="7"/>
  <c r="JE72" i="7" s="1"/>
  <c r="JE64" i="7"/>
  <c r="JE67" i="7" s="1"/>
  <c r="JE59" i="7"/>
  <c r="JE62" i="7" s="1"/>
  <c r="H20" i="7"/>
  <c r="I34" i="7"/>
  <c r="Q34" i="7"/>
  <c r="Y34" i="7"/>
  <c r="AG34" i="7"/>
  <c r="AO34" i="7"/>
  <c r="AW34" i="7"/>
  <c r="BE34" i="7"/>
  <c r="K34" i="7"/>
  <c r="AQ34" i="7"/>
  <c r="HT64" i="7"/>
  <c r="HT67" i="7" s="1"/>
  <c r="HT59" i="7"/>
  <c r="HT62" i="7" s="1"/>
  <c r="HT69" i="7"/>
  <c r="HT72" i="7" s="1"/>
  <c r="G33" i="7"/>
  <c r="O33" i="7"/>
  <c r="W33" i="7"/>
  <c r="AE33" i="7"/>
  <c r="AM33" i="7"/>
  <c r="AU33" i="7"/>
  <c r="BC33" i="7"/>
  <c r="BK33" i="7"/>
  <c r="D34" i="7"/>
  <c r="L34" i="7"/>
  <c r="T34" i="7"/>
  <c r="AB34" i="7"/>
  <c r="AJ34" i="7"/>
  <c r="AR34" i="7"/>
  <c r="AZ34" i="7"/>
  <c r="BH34" i="7"/>
  <c r="E34" i="7"/>
  <c r="M34" i="7"/>
  <c r="U34" i="7"/>
  <c r="AC34" i="7"/>
  <c r="AK34" i="7"/>
  <c r="AS34" i="7"/>
  <c r="BA34" i="7"/>
  <c r="BI34" i="7"/>
  <c r="F34" i="7"/>
  <c r="N34" i="7"/>
  <c r="V34" i="7"/>
  <c r="AD34" i="7"/>
  <c r="AL34" i="7"/>
  <c r="AT34" i="7"/>
  <c r="BB34" i="7"/>
  <c r="BJ34" i="7"/>
  <c r="HT79" i="7" l="1"/>
  <c r="HT76" i="7"/>
  <c r="LV84" i="7"/>
  <c r="LV86" i="7" s="1"/>
  <c r="LV89" i="7"/>
  <c r="LV91" i="7" s="1"/>
  <c r="GU96" i="7"/>
  <c r="GU98" i="7" s="1"/>
  <c r="GU101" i="7"/>
  <c r="GU103" i="7" s="1"/>
  <c r="DT76" i="7"/>
  <c r="DT79" i="7"/>
  <c r="DT80" i="7" s="1"/>
  <c r="MO79" i="7"/>
  <c r="MO76" i="7"/>
  <c r="LJ96" i="7"/>
  <c r="LJ98" i="7" s="1"/>
  <c r="LJ101" i="7"/>
  <c r="LJ103" i="7" s="1"/>
  <c r="LJ104" i="7" s="1"/>
  <c r="HM76" i="7"/>
  <c r="HM79" i="7"/>
  <c r="HG79" i="7"/>
  <c r="HG76" i="7"/>
  <c r="BR101" i="7"/>
  <c r="BR103" i="7" s="1"/>
  <c r="BR96" i="7"/>
  <c r="BR98" i="7" s="1"/>
  <c r="LC84" i="7"/>
  <c r="LC86" i="7" s="1"/>
  <c r="LC89" i="7"/>
  <c r="LC91" i="7" s="1"/>
  <c r="LC92" i="7" s="1"/>
  <c r="O79" i="7"/>
  <c r="O76" i="7"/>
  <c r="FW84" i="7"/>
  <c r="FW86" i="7" s="1"/>
  <c r="FW89" i="7"/>
  <c r="FW91" i="7" s="1"/>
  <c r="FW92" i="7" s="1"/>
  <c r="DB89" i="7"/>
  <c r="DB91" i="7" s="1"/>
  <c r="DB84" i="7"/>
  <c r="DB86" i="7" s="1"/>
  <c r="FQ101" i="7"/>
  <c r="FQ103" i="7" s="1"/>
  <c r="FQ96" i="7"/>
  <c r="FQ98" i="7" s="1"/>
  <c r="AY101" i="7"/>
  <c r="AY103" i="7" s="1"/>
  <c r="AY96" i="7"/>
  <c r="AY98" i="7" s="1"/>
  <c r="CP96" i="7"/>
  <c r="CP98" i="7" s="1"/>
  <c r="CP101" i="7"/>
  <c r="CP103" i="7" s="1"/>
  <c r="CP104" i="7" s="1"/>
  <c r="HA79" i="7"/>
  <c r="HA76" i="7"/>
  <c r="EF76" i="7"/>
  <c r="EF79" i="7"/>
  <c r="EF80" i="7" s="1"/>
  <c r="NA101" i="7"/>
  <c r="NA103" i="7" s="1"/>
  <c r="NA84" i="7"/>
  <c r="NA86" i="7" s="1"/>
  <c r="NA96" i="7"/>
  <c r="NA98" i="7" s="1"/>
  <c r="NA89" i="7"/>
  <c r="NA91" i="7" s="1"/>
  <c r="CD96" i="7"/>
  <c r="CD98" i="7" s="1"/>
  <c r="CD101" i="7"/>
  <c r="CD103" i="7" s="1"/>
  <c r="CD104" i="7" s="1"/>
  <c r="MU101" i="7"/>
  <c r="MU103" i="7" s="1"/>
  <c r="MU96" i="7"/>
  <c r="MU98" i="7" s="1"/>
  <c r="LP79" i="7"/>
  <c r="LP76" i="7"/>
  <c r="HT84" i="7"/>
  <c r="HT86" i="7" s="1"/>
  <c r="HT89" i="7"/>
  <c r="HT91" i="7" s="1"/>
  <c r="HT92" i="7" s="1"/>
  <c r="LV101" i="7"/>
  <c r="LV103" i="7" s="1"/>
  <c r="LV96" i="7"/>
  <c r="LV98" i="7" s="1"/>
  <c r="DT84" i="7"/>
  <c r="DT86" i="7" s="1"/>
  <c r="DT89" i="7"/>
  <c r="DT91" i="7" s="1"/>
  <c r="DT92" i="7" s="1"/>
  <c r="MO89" i="7"/>
  <c r="MO91" i="7" s="1"/>
  <c r="MO84" i="7"/>
  <c r="MO86" i="7" s="1"/>
  <c r="LJ76" i="7"/>
  <c r="LJ79" i="7"/>
  <c r="LJ80" i="7" s="1"/>
  <c r="KE84" i="7"/>
  <c r="KE86" i="7" s="1"/>
  <c r="KE89" i="7"/>
  <c r="KE91" i="7" s="1"/>
  <c r="KE92" i="7" s="1"/>
  <c r="HM84" i="7"/>
  <c r="HM86" i="7" s="1"/>
  <c r="HM89" i="7"/>
  <c r="HM91" i="7" s="1"/>
  <c r="HM92" i="7" s="1"/>
  <c r="IS79" i="7"/>
  <c r="IS76" i="7"/>
  <c r="HG84" i="7"/>
  <c r="HG86" i="7" s="1"/>
  <c r="HG89" i="7"/>
  <c r="HG91" i="7" s="1"/>
  <c r="HG92" i="7" s="1"/>
  <c r="U79" i="7"/>
  <c r="U76" i="7"/>
  <c r="LC101" i="7"/>
  <c r="LC103" i="7" s="1"/>
  <c r="LC96" i="7"/>
  <c r="LC98" i="7" s="1"/>
  <c r="O89" i="7"/>
  <c r="O91" i="7" s="1"/>
  <c r="O84" i="7"/>
  <c r="O86" i="7" s="1"/>
  <c r="KW79" i="7"/>
  <c r="KW76" i="7"/>
  <c r="DB101" i="7"/>
  <c r="DB103" i="7" s="1"/>
  <c r="DB96" i="7"/>
  <c r="DB98" i="7" s="1"/>
  <c r="FQ76" i="7"/>
  <c r="FQ79" i="7"/>
  <c r="FQ80" i="7" s="1"/>
  <c r="CP79" i="7"/>
  <c r="CP76" i="7"/>
  <c r="HA89" i="7"/>
  <c r="HA91" i="7" s="1"/>
  <c r="HA84" i="7"/>
  <c r="HA86" i="7" s="1"/>
  <c r="CJ89" i="7"/>
  <c r="CJ91" i="7" s="1"/>
  <c r="CJ84" i="7"/>
  <c r="CJ86" i="7" s="1"/>
  <c r="CD79" i="7"/>
  <c r="CD76" i="7"/>
  <c r="GO79" i="7"/>
  <c r="GO76" i="7"/>
  <c r="LP89" i="7"/>
  <c r="LP91" i="7" s="1"/>
  <c r="LP84" i="7"/>
  <c r="LP86" i="7" s="1"/>
  <c r="JX84" i="7"/>
  <c r="JX86" i="7" s="1"/>
  <c r="JX89" i="7"/>
  <c r="JX91" i="7" s="1"/>
  <c r="JX92" i="7" s="1"/>
  <c r="LV76" i="7"/>
  <c r="LV79" i="7"/>
  <c r="LV80" i="7" s="1"/>
  <c r="BX96" i="7"/>
  <c r="BX98" i="7" s="1"/>
  <c r="BX101" i="7"/>
  <c r="BX103" i="7" s="1"/>
  <c r="MO101" i="7"/>
  <c r="MO103" i="7" s="1"/>
  <c r="MO96" i="7"/>
  <c r="MO98" i="7" s="1"/>
  <c r="LJ89" i="7"/>
  <c r="LJ91" i="7" s="1"/>
  <c r="LJ84" i="7"/>
  <c r="LJ86" i="7" s="1"/>
  <c r="KE96" i="7"/>
  <c r="KE98" i="7" s="1"/>
  <c r="KE101" i="7"/>
  <c r="KE103" i="7" s="1"/>
  <c r="KE104" i="7" s="1"/>
  <c r="IS89" i="7"/>
  <c r="IS91" i="7" s="1"/>
  <c r="IS84" i="7"/>
  <c r="IS86" i="7" s="1"/>
  <c r="HG101" i="7"/>
  <c r="HG103" i="7" s="1"/>
  <c r="HG96" i="7"/>
  <c r="HG98" i="7" s="1"/>
  <c r="U84" i="7"/>
  <c r="U86" i="7" s="1"/>
  <c r="U89" i="7"/>
  <c r="U91" i="7" s="1"/>
  <c r="U92" i="7" s="1"/>
  <c r="DH79" i="7"/>
  <c r="DH76" i="7"/>
  <c r="O101" i="7"/>
  <c r="O103" i="7" s="1"/>
  <c r="O96" i="7"/>
  <c r="O98" i="7" s="1"/>
  <c r="KW89" i="7"/>
  <c r="KW91" i="7" s="1"/>
  <c r="KW84" i="7"/>
  <c r="KW86" i="7" s="1"/>
  <c r="BE79" i="7"/>
  <c r="BE76" i="7"/>
  <c r="FQ84" i="7"/>
  <c r="FQ86" i="7" s="1"/>
  <c r="FQ89" i="7"/>
  <c r="FQ91" i="7" s="1"/>
  <c r="FQ92" i="7" s="1"/>
  <c r="NM79" i="7"/>
  <c r="NM76" i="7"/>
  <c r="AS89" i="7"/>
  <c r="AS91" i="7" s="1"/>
  <c r="AS84" i="7"/>
  <c r="AS86" i="7" s="1"/>
  <c r="HA101" i="7"/>
  <c r="HA103" i="7" s="1"/>
  <c r="HA96" i="7"/>
  <c r="HA98" i="7" s="1"/>
  <c r="CJ96" i="7"/>
  <c r="CJ98" i="7" s="1"/>
  <c r="CJ101" i="7"/>
  <c r="CJ103" i="7" s="1"/>
  <c r="CJ104" i="7" s="1"/>
  <c r="EY79" i="7"/>
  <c r="EY76" i="7"/>
  <c r="CD89" i="7"/>
  <c r="CD91" i="7" s="1"/>
  <c r="CD84" i="7"/>
  <c r="CD86" i="7" s="1"/>
  <c r="GO89" i="7"/>
  <c r="GO91" i="7" s="1"/>
  <c r="GO84" i="7"/>
  <c r="GO86" i="7" s="1"/>
  <c r="GI89" i="7"/>
  <c r="GI91" i="7" s="1"/>
  <c r="GI84" i="7"/>
  <c r="GI86" i="7" s="1"/>
  <c r="JX96" i="7"/>
  <c r="JX98" i="7" s="1"/>
  <c r="JX101" i="7"/>
  <c r="JX103" i="7" s="1"/>
  <c r="HZ84" i="7"/>
  <c r="HZ86" i="7" s="1"/>
  <c r="HZ89" i="7"/>
  <c r="HZ91" i="7" s="1"/>
  <c r="HZ92" i="7" s="1"/>
  <c r="BX76" i="7"/>
  <c r="BX79" i="7"/>
  <c r="BX80" i="7" s="1"/>
  <c r="GC89" i="7"/>
  <c r="GC91" i="7" s="1"/>
  <c r="GC84" i="7"/>
  <c r="GC86" i="7" s="1"/>
  <c r="KE79" i="7"/>
  <c r="KE76" i="7"/>
  <c r="IS101" i="7"/>
  <c r="IS103" i="7" s="1"/>
  <c r="IS96" i="7"/>
  <c r="IS98" i="7" s="1"/>
  <c r="DN76" i="7"/>
  <c r="DN79" i="7"/>
  <c r="DN80" i="7" s="1"/>
  <c r="U101" i="7"/>
  <c r="U103" i="7" s="1"/>
  <c r="U96" i="7"/>
  <c r="U98" i="7" s="1"/>
  <c r="DH84" i="7"/>
  <c r="DH86" i="7" s="1"/>
  <c r="DH89" i="7"/>
  <c r="DH91" i="7" s="1"/>
  <c r="MC84" i="7"/>
  <c r="MC86" i="7" s="1"/>
  <c r="MC89" i="7"/>
  <c r="MC91" i="7" s="1"/>
  <c r="MC92" i="7" s="1"/>
  <c r="KW101" i="7"/>
  <c r="KW103" i="7" s="1"/>
  <c r="KW96" i="7"/>
  <c r="KW98" i="7" s="1"/>
  <c r="BE89" i="7"/>
  <c r="BE91" i="7" s="1"/>
  <c r="BE84" i="7"/>
  <c r="BE86" i="7" s="1"/>
  <c r="CV79" i="7"/>
  <c r="CV76" i="7"/>
  <c r="NM96" i="7"/>
  <c r="NM98" i="7" s="1"/>
  <c r="NM89" i="7"/>
  <c r="NM91" i="7" s="1"/>
  <c r="NM84" i="7"/>
  <c r="NM86" i="7" s="1"/>
  <c r="NM101" i="7"/>
  <c r="NM103" i="7" s="1"/>
  <c r="AS96" i="7"/>
  <c r="AS98" i="7" s="1"/>
  <c r="AS101" i="7"/>
  <c r="AS103" i="7" s="1"/>
  <c r="FE79" i="7"/>
  <c r="FE76" i="7"/>
  <c r="CJ76" i="7"/>
  <c r="CJ79" i="7"/>
  <c r="CJ80" i="7" s="1"/>
  <c r="EY89" i="7"/>
  <c r="EY91" i="7" s="1"/>
  <c r="EY84" i="7"/>
  <c r="EY86" i="7" s="1"/>
  <c r="AG101" i="7"/>
  <c r="AG103" i="7" s="1"/>
  <c r="AG96" i="7"/>
  <c r="AG98" i="7" s="1"/>
  <c r="GO101" i="7"/>
  <c r="GO103" i="7" s="1"/>
  <c r="GO96" i="7"/>
  <c r="GO98" i="7" s="1"/>
  <c r="GI101" i="7"/>
  <c r="GI103" i="7" s="1"/>
  <c r="GI96" i="7"/>
  <c r="GI98" i="7" s="1"/>
  <c r="JE76" i="7"/>
  <c r="JE79" i="7"/>
  <c r="JE80" i="7" s="1"/>
  <c r="JX76" i="7"/>
  <c r="JX79" i="7"/>
  <c r="JX80" i="7" s="1"/>
  <c r="HZ101" i="7"/>
  <c r="HZ103" i="7" s="1"/>
  <c r="HZ96" i="7"/>
  <c r="HZ98" i="7" s="1"/>
  <c r="JQ101" i="7"/>
  <c r="JQ103" i="7" s="1"/>
  <c r="JQ96" i="7"/>
  <c r="JQ98" i="7" s="1"/>
  <c r="BX89" i="7"/>
  <c r="BX91" i="7" s="1"/>
  <c r="BX84" i="7"/>
  <c r="BX86" i="7" s="1"/>
  <c r="GC101" i="7"/>
  <c r="GC103" i="7" s="1"/>
  <c r="GC96" i="7"/>
  <c r="GC98" i="7" s="1"/>
  <c r="IG89" i="7"/>
  <c r="IG91" i="7" s="1"/>
  <c r="IG92" i="7" s="1"/>
  <c r="IG84" i="7"/>
  <c r="IG86" i="7" s="1"/>
  <c r="KQ79" i="7"/>
  <c r="KQ76" i="7"/>
  <c r="DN84" i="7"/>
  <c r="DN86" i="7" s="1"/>
  <c r="DN89" i="7"/>
  <c r="DN91" i="7" s="1"/>
  <c r="DN92" i="7" s="1"/>
  <c r="MI79" i="7"/>
  <c r="MI76" i="7"/>
  <c r="DH101" i="7"/>
  <c r="DH103" i="7" s="1"/>
  <c r="DH104" i="7" s="1"/>
  <c r="DH96" i="7"/>
  <c r="DH98" i="7" s="1"/>
  <c r="MC101" i="7"/>
  <c r="MC103" i="7" s="1"/>
  <c r="MC96" i="7"/>
  <c r="MC98" i="7" s="1"/>
  <c r="FK79" i="7"/>
  <c r="FK76" i="7"/>
  <c r="BE101" i="7"/>
  <c r="BE103" i="7" s="1"/>
  <c r="BE96" i="7"/>
  <c r="BE98" i="7" s="1"/>
  <c r="CV89" i="7"/>
  <c r="CV91" i="7" s="1"/>
  <c r="CV92" i="7" s="1"/>
  <c r="CV84" i="7"/>
  <c r="CV86" i="7" s="1"/>
  <c r="KK79" i="7"/>
  <c r="KK76" i="7"/>
  <c r="AS79" i="7"/>
  <c r="AS76" i="7"/>
  <c r="FE89" i="7"/>
  <c r="FE91" i="7" s="1"/>
  <c r="FE84" i="7"/>
  <c r="FE86" i="7" s="1"/>
  <c r="AM89" i="7"/>
  <c r="AM91" i="7" s="1"/>
  <c r="AM92" i="7" s="1"/>
  <c r="AM84" i="7"/>
  <c r="AM86" i="7" s="1"/>
  <c r="EY96" i="7"/>
  <c r="EY98" i="7" s="1"/>
  <c r="EY101" i="7"/>
  <c r="EY103" i="7" s="1"/>
  <c r="AG76" i="7"/>
  <c r="AG79" i="7"/>
  <c r="ES79" i="7"/>
  <c r="ES76" i="7"/>
  <c r="GI79" i="7"/>
  <c r="GI80" i="7" s="1"/>
  <c r="GI76" i="7"/>
  <c r="JE84" i="7"/>
  <c r="JE86" i="7" s="1"/>
  <c r="JE89" i="7"/>
  <c r="JE91" i="7" s="1"/>
  <c r="JE92" i="7" s="1"/>
  <c r="IM79" i="7"/>
  <c r="IM76" i="7"/>
  <c r="HZ76" i="7"/>
  <c r="HZ79" i="7"/>
  <c r="JQ76" i="7"/>
  <c r="JQ79" i="7"/>
  <c r="AA101" i="7"/>
  <c r="AA103" i="7" s="1"/>
  <c r="AA96" i="7"/>
  <c r="AA98" i="7" s="1"/>
  <c r="IY79" i="7"/>
  <c r="IY76" i="7"/>
  <c r="GC76" i="7"/>
  <c r="GC79" i="7"/>
  <c r="IG101" i="7"/>
  <c r="IG103" i="7" s="1"/>
  <c r="IG104" i="7" s="1"/>
  <c r="IG96" i="7"/>
  <c r="IG98" i="7" s="1"/>
  <c r="JK96" i="7"/>
  <c r="JK98" i="7" s="1"/>
  <c r="JK101" i="7"/>
  <c r="JK103" i="7" s="1"/>
  <c r="JK104" i="7" s="1"/>
  <c r="KQ89" i="7"/>
  <c r="KQ91" i="7" s="1"/>
  <c r="KQ84" i="7"/>
  <c r="KQ86" i="7" s="1"/>
  <c r="DN101" i="7"/>
  <c r="DN103" i="7" s="1"/>
  <c r="DN96" i="7"/>
  <c r="DN98" i="7" s="1"/>
  <c r="MI84" i="7"/>
  <c r="MI86" i="7" s="1"/>
  <c r="MI89" i="7"/>
  <c r="MI91" i="7" s="1"/>
  <c r="BL76" i="7"/>
  <c r="BL79" i="7"/>
  <c r="BL80" i="7" s="1"/>
  <c r="MC79" i="7"/>
  <c r="MC76" i="7"/>
  <c r="FK84" i="7"/>
  <c r="FK86" i="7" s="1"/>
  <c r="FK89" i="7"/>
  <c r="FK91" i="7" s="1"/>
  <c r="I79" i="7"/>
  <c r="I80" i="7" s="1"/>
  <c r="I76" i="7"/>
  <c r="CV101" i="7"/>
  <c r="CV103" i="7" s="1"/>
  <c r="CV96" i="7"/>
  <c r="CV98" i="7" s="1"/>
  <c r="KK89" i="7"/>
  <c r="KK91" i="7" s="1"/>
  <c r="KK84" i="7"/>
  <c r="KK86" i="7" s="1"/>
  <c r="FE101" i="7"/>
  <c r="FE103" i="7" s="1"/>
  <c r="FE96" i="7"/>
  <c r="FE98" i="7" s="1"/>
  <c r="AM101" i="7"/>
  <c r="AM103" i="7" s="1"/>
  <c r="AM104" i="7" s="1"/>
  <c r="AM96" i="7"/>
  <c r="AM98" i="7" s="1"/>
  <c r="DZ96" i="7"/>
  <c r="DZ98" i="7" s="1"/>
  <c r="DZ101" i="7"/>
  <c r="DZ103" i="7" s="1"/>
  <c r="DZ104" i="7" s="1"/>
  <c r="AG89" i="7"/>
  <c r="AG91" i="7" s="1"/>
  <c r="AG84" i="7"/>
  <c r="AG86" i="7" s="1"/>
  <c r="ES89" i="7"/>
  <c r="ES91" i="7" s="1"/>
  <c r="ES84" i="7"/>
  <c r="ES86" i="7" s="1"/>
  <c r="EM89" i="7"/>
  <c r="EM91" i="7" s="1"/>
  <c r="EM92" i="7" s="1"/>
  <c r="EM84" i="7"/>
  <c r="EM86" i="7" s="1"/>
  <c r="JE101" i="7"/>
  <c r="JE103" i="7" s="1"/>
  <c r="JE96" i="7"/>
  <c r="JE98" i="7" s="1"/>
  <c r="IM89" i="7"/>
  <c r="IM91" i="7" s="1"/>
  <c r="IM84" i="7"/>
  <c r="IM86" i="7" s="1"/>
  <c r="GU79" i="7"/>
  <c r="GU76" i="7"/>
  <c r="JQ84" i="7"/>
  <c r="JQ86" i="7" s="1"/>
  <c r="JQ89" i="7"/>
  <c r="JQ91" i="7" s="1"/>
  <c r="AA76" i="7"/>
  <c r="AA79" i="7"/>
  <c r="AA80" i="7" s="1"/>
  <c r="IY89" i="7"/>
  <c r="IY91" i="7" s="1"/>
  <c r="IY84" i="7"/>
  <c r="IY86" i="7" s="1"/>
  <c r="IG79" i="7"/>
  <c r="IG76" i="7"/>
  <c r="JK76" i="7"/>
  <c r="JK79" i="7"/>
  <c r="KQ96" i="7"/>
  <c r="KQ98" i="7" s="1"/>
  <c r="KQ101" i="7"/>
  <c r="KQ103" i="7" s="1"/>
  <c r="KQ104" i="7" s="1"/>
  <c r="BR76" i="7"/>
  <c r="BR79" i="7"/>
  <c r="MI101" i="7"/>
  <c r="MI103" i="7" s="1"/>
  <c r="MI96" i="7"/>
  <c r="MI98" i="7" s="1"/>
  <c r="BL84" i="7"/>
  <c r="BL86" i="7" s="1"/>
  <c r="BL89" i="7"/>
  <c r="BL91" i="7" s="1"/>
  <c r="FW101" i="7"/>
  <c r="FW103" i="7" s="1"/>
  <c r="FW96" i="7"/>
  <c r="FW98" i="7" s="1"/>
  <c r="FK101" i="7"/>
  <c r="FK103" i="7" s="1"/>
  <c r="FK96" i="7"/>
  <c r="FK98" i="7" s="1"/>
  <c r="I89" i="7"/>
  <c r="I91" i="7" s="1"/>
  <c r="I84" i="7"/>
  <c r="I86" i="7" s="1"/>
  <c r="AY79" i="7"/>
  <c r="AY80" i="7" s="1"/>
  <c r="AY76" i="7"/>
  <c r="KK101" i="7"/>
  <c r="KK103" i="7" s="1"/>
  <c r="KK96" i="7"/>
  <c r="KK98" i="7" s="1"/>
  <c r="NG76" i="7"/>
  <c r="NG79" i="7"/>
  <c r="EF89" i="7"/>
  <c r="EF91" i="7" s="1"/>
  <c r="EF84" i="7"/>
  <c r="EF86" i="7" s="1"/>
  <c r="AM76" i="7"/>
  <c r="AM79" i="7"/>
  <c r="DZ76" i="7"/>
  <c r="DZ79" i="7"/>
  <c r="DZ80" i="7" s="1"/>
  <c r="MU79" i="7"/>
  <c r="MU76" i="7"/>
  <c r="ES101" i="7"/>
  <c r="ES103" i="7" s="1"/>
  <c r="ES96" i="7"/>
  <c r="ES98" i="7" s="1"/>
  <c r="EM96" i="7"/>
  <c r="EM98" i="7" s="1"/>
  <c r="EM101" i="7"/>
  <c r="EM103" i="7" s="1"/>
  <c r="HT101" i="7"/>
  <c r="HT103" i="7" s="1"/>
  <c r="HT96" i="7"/>
  <c r="HT98" i="7" s="1"/>
  <c r="IM101" i="7"/>
  <c r="IM103" i="7" s="1"/>
  <c r="IM96" i="7"/>
  <c r="IM98" i="7" s="1"/>
  <c r="GU89" i="7"/>
  <c r="GU91" i="7" s="1"/>
  <c r="GU84" i="7"/>
  <c r="GU86" i="7" s="1"/>
  <c r="DT101" i="7"/>
  <c r="DT103" i="7" s="1"/>
  <c r="DT104" i="7" s="1"/>
  <c r="DT96" i="7"/>
  <c r="DT98" i="7" s="1"/>
  <c r="AA89" i="7"/>
  <c r="AA91" i="7" s="1"/>
  <c r="AA84" i="7"/>
  <c r="AA86" i="7" s="1"/>
  <c r="IY101" i="7"/>
  <c r="IY103" i="7" s="1"/>
  <c r="IY96" i="7"/>
  <c r="IY98" i="7" s="1"/>
  <c r="HM101" i="7"/>
  <c r="HM103" i="7" s="1"/>
  <c r="HM96" i="7"/>
  <c r="HM98" i="7" s="1"/>
  <c r="JK89" i="7"/>
  <c r="JK91" i="7" s="1"/>
  <c r="JK92" i="7" s="1"/>
  <c r="JK84" i="7"/>
  <c r="JK86" i="7" s="1"/>
  <c r="BR84" i="7"/>
  <c r="BR86" i="7" s="1"/>
  <c r="BR89" i="7"/>
  <c r="BR91" i="7" s="1"/>
  <c r="BR92" i="7" s="1"/>
  <c r="LC79" i="7"/>
  <c r="LC76" i="7"/>
  <c r="BL101" i="7"/>
  <c r="BL103" i="7" s="1"/>
  <c r="BL96" i="7"/>
  <c r="BL98" i="7" s="1"/>
  <c r="FW79" i="7"/>
  <c r="FW80" i="7" s="1"/>
  <c r="FW76" i="7"/>
  <c r="DB79" i="7"/>
  <c r="DB76" i="7"/>
  <c r="I101" i="7"/>
  <c r="I103" i="7" s="1"/>
  <c r="I96" i="7"/>
  <c r="I98" i="7" s="1"/>
  <c r="AY84" i="7"/>
  <c r="AY86" i="7" s="1"/>
  <c r="AY89" i="7"/>
  <c r="AY91" i="7" s="1"/>
  <c r="CP89" i="7"/>
  <c r="CP91" i="7" s="1"/>
  <c r="CP92" i="7" s="1"/>
  <c r="CP84" i="7"/>
  <c r="CP86" i="7" s="1"/>
  <c r="NG96" i="7"/>
  <c r="NG98" i="7" s="1"/>
  <c r="NG89" i="7"/>
  <c r="NG91" i="7" s="1"/>
  <c r="NG92" i="7" s="1"/>
  <c r="NG84" i="7"/>
  <c r="NG86" i="7" s="1"/>
  <c r="NG101" i="7"/>
  <c r="NG103" i="7" s="1"/>
  <c r="EF96" i="7"/>
  <c r="EF98" i="7" s="1"/>
  <c r="EF101" i="7"/>
  <c r="EF103" i="7" s="1"/>
  <c r="NA79" i="7"/>
  <c r="NA80" i="7" s="1"/>
  <c r="NA76" i="7"/>
  <c r="DZ89" i="7"/>
  <c r="DZ91" i="7" s="1"/>
  <c r="DZ84" i="7"/>
  <c r="DZ86" i="7" s="1"/>
  <c r="MU89" i="7"/>
  <c r="MU91" i="7" s="1"/>
  <c r="MU84" i="7"/>
  <c r="MU86" i="7" s="1"/>
  <c r="LP96" i="7"/>
  <c r="LP98" i="7" s="1"/>
  <c r="LP101" i="7"/>
  <c r="LP103" i="7" s="1"/>
  <c r="EM79" i="7"/>
  <c r="EM80" i="7" s="1"/>
  <c r="EM76" i="7"/>
  <c r="HZ104" i="7" l="1"/>
  <c r="GO104" i="7"/>
  <c r="KE80" i="7"/>
  <c r="NA104" i="7"/>
  <c r="LV92" i="7"/>
  <c r="IY92" i="7"/>
  <c r="IM92" i="7"/>
  <c r="AG92" i="7"/>
  <c r="KK92" i="7"/>
  <c r="MC80" i="7"/>
  <c r="KQ92" i="7"/>
  <c r="IY80" i="7"/>
  <c r="IM80" i="7"/>
  <c r="AA104" i="7"/>
  <c r="KK80" i="7"/>
  <c r="MC104" i="7"/>
  <c r="KQ80" i="7"/>
  <c r="JQ104" i="7"/>
  <c r="IS104" i="7"/>
  <c r="CD92" i="7"/>
  <c r="DH92" i="7"/>
  <c r="JX104" i="7"/>
  <c r="BX104" i="7"/>
  <c r="HM80" i="7"/>
  <c r="GU104" i="7"/>
  <c r="BL104" i="7"/>
  <c r="HM104" i="7"/>
  <c r="GU92" i="7"/>
  <c r="ES104" i="7"/>
  <c r="EF92" i="7"/>
  <c r="I92" i="7"/>
  <c r="MI104" i="7"/>
  <c r="IG80" i="7"/>
  <c r="GU80" i="7"/>
  <c r="ES92" i="7"/>
  <c r="FE104" i="7"/>
  <c r="DN104" i="7"/>
  <c r="ES80" i="7"/>
  <c r="FE92" i="7"/>
  <c r="BE104" i="7"/>
  <c r="MI80" i="7"/>
  <c r="GC104" i="7"/>
  <c r="AG104" i="7"/>
  <c r="BE92" i="7"/>
  <c r="U104" i="7"/>
  <c r="NG104" i="7"/>
  <c r="NG80" i="7"/>
  <c r="BR80" i="7"/>
  <c r="AG80" i="7"/>
  <c r="NM104" i="7"/>
  <c r="EY104" i="7"/>
  <c r="NM92" i="7"/>
  <c r="NA92" i="7"/>
  <c r="DZ92" i="7"/>
  <c r="DB80" i="7"/>
  <c r="AA92" i="7"/>
  <c r="HT104" i="7"/>
  <c r="KK104" i="7"/>
  <c r="FW104" i="7"/>
  <c r="JE104" i="7"/>
  <c r="CV104" i="7"/>
  <c r="GI104" i="7"/>
  <c r="AS92" i="7"/>
  <c r="KW92" i="7"/>
  <c r="HG104" i="7"/>
  <c r="MO104" i="7"/>
  <c r="LP92" i="7"/>
  <c r="HA92" i="7"/>
  <c r="KW80" i="7"/>
  <c r="HG80" i="7"/>
  <c r="EM104" i="7"/>
  <c r="AM80" i="7"/>
  <c r="BL92" i="7"/>
  <c r="JK80" i="7"/>
  <c r="JQ92" i="7"/>
  <c r="MI92" i="7"/>
  <c r="JQ80" i="7"/>
  <c r="FE80" i="7"/>
  <c r="CV80" i="7"/>
  <c r="EY80" i="7"/>
  <c r="NM80" i="7"/>
  <c r="O104" i="7"/>
  <c r="IS92" i="7"/>
  <c r="GO80" i="7"/>
  <c r="CP80" i="7"/>
  <c r="O92" i="7"/>
  <c r="IS80" i="7"/>
  <c r="MO92" i="7"/>
  <c r="LP80" i="7"/>
  <c r="AY104" i="7"/>
  <c r="O80" i="7"/>
  <c r="LP104" i="7"/>
  <c r="EF104" i="7"/>
  <c r="AY92" i="7"/>
  <c r="FK92" i="7"/>
  <c r="GC80" i="7"/>
  <c r="HZ80" i="7"/>
  <c r="AS104" i="7"/>
  <c r="GC92" i="7"/>
  <c r="GI92" i="7"/>
  <c r="DH80" i="7"/>
  <c r="CD80" i="7"/>
  <c r="LC104" i="7"/>
  <c r="MU104" i="7"/>
  <c r="FQ104" i="7"/>
  <c r="MU92" i="7"/>
  <c r="I104" i="7"/>
  <c r="LC80" i="7"/>
  <c r="IY104" i="7"/>
  <c r="IM104" i="7"/>
  <c r="MU80" i="7"/>
  <c r="FK104" i="7"/>
  <c r="AS80" i="7"/>
  <c r="FK80" i="7"/>
  <c r="BX92" i="7"/>
  <c r="EY92" i="7"/>
  <c r="KW104" i="7"/>
  <c r="GO92" i="7"/>
  <c r="HA104" i="7"/>
  <c r="BE80" i="7"/>
  <c r="LJ92" i="7"/>
  <c r="CJ92" i="7"/>
  <c r="DB104" i="7"/>
  <c r="U80" i="7"/>
  <c r="LV104" i="7"/>
  <c r="HA80" i="7"/>
  <c r="DB92" i="7"/>
  <c r="BR104" i="7"/>
  <c r="MO80" i="7"/>
  <c r="HT80" i="7"/>
  <c r="JF30" i="6" l="1"/>
  <c r="JE30" i="6"/>
  <c r="JD30" i="6"/>
  <c r="JC30" i="6"/>
  <c r="JB30" i="6"/>
  <c r="JA30" i="6"/>
  <c r="IZ30" i="6"/>
  <c r="IY30" i="6"/>
  <c r="IX30" i="6"/>
  <c r="IW30" i="6"/>
  <c r="IV30" i="6"/>
  <c r="IU30" i="6"/>
  <c r="IT30" i="6"/>
  <c r="IS30" i="6"/>
  <c r="IR30" i="6"/>
  <c r="IQ30" i="6"/>
  <c r="IP30" i="6"/>
  <c r="IO30" i="6"/>
  <c r="IN30" i="6"/>
  <c r="IM30" i="6"/>
  <c r="IL30" i="6"/>
  <c r="IK30" i="6"/>
  <c r="IJ30" i="6"/>
  <c r="II30" i="6"/>
  <c r="IH30" i="6"/>
  <c r="IG30" i="6"/>
  <c r="IF30" i="6"/>
  <c r="IE30" i="6"/>
  <c r="IC28" i="6"/>
  <c r="IB28" i="6"/>
  <c r="IA28" i="6"/>
  <c r="HZ28" i="6"/>
  <c r="HY28" i="6"/>
  <c r="HX28" i="6"/>
  <c r="HW28" i="6"/>
  <c r="HV28" i="6"/>
  <c r="HU28" i="6"/>
  <c r="HT28" i="6"/>
  <c r="HS28" i="6"/>
  <c r="HR28" i="6"/>
  <c r="HP28" i="6"/>
  <c r="HO28" i="6"/>
  <c r="HN28" i="6"/>
  <c r="HM28" i="6"/>
  <c r="HL28" i="6"/>
  <c r="HK28" i="6"/>
  <c r="HJ28" i="6"/>
  <c r="HI28" i="6"/>
  <c r="HH28" i="6"/>
  <c r="HG28" i="6"/>
  <c r="HF28" i="6"/>
  <c r="HE28" i="6"/>
  <c r="HD28" i="6"/>
  <c r="HC28" i="6"/>
  <c r="HB28" i="6"/>
  <c r="HA28" i="6"/>
  <c r="GZ28" i="6"/>
  <c r="GY28" i="6"/>
  <c r="GX28" i="6"/>
  <c r="GW28" i="6"/>
  <c r="GU28" i="6"/>
  <c r="GT28" i="6"/>
  <c r="GS28" i="6"/>
  <c r="GR28" i="6"/>
  <c r="GP27" i="6"/>
  <c r="GO27" i="6"/>
  <c r="GN27" i="6"/>
  <c r="GM27" i="6"/>
  <c r="GL27" i="6"/>
  <c r="GK27" i="6"/>
  <c r="GJ27" i="6"/>
  <c r="GI27" i="6"/>
  <c r="GH27" i="6"/>
  <c r="GG27" i="6"/>
  <c r="GF27" i="6"/>
  <c r="GE27" i="6"/>
  <c r="GD27" i="6"/>
  <c r="GC27" i="6"/>
  <c r="GB27" i="6"/>
  <c r="GA27" i="6"/>
  <c r="FZ27" i="6"/>
  <c r="FY27" i="6"/>
  <c r="FX27" i="6"/>
  <c r="FW27" i="6"/>
  <c r="FV27" i="6"/>
  <c r="FU27" i="6"/>
  <c r="FT27" i="6"/>
  <c r="FS27" i="6"/>
  <c r="FR27" i="6"/>
  <c r="FQ27" i="6"/>
  <c r="FP27" i="6"/>
  <c r="FO27" i="6"/>
  <c r="FM27" i="6"/>
  <c r="FL27" i="6"/>
  <c r="FK27" i="6"/>
  <c r="FJ27" i="6"/>
  <c r="FI27" i="6"/>
  <c r="FH27" i="6"/>
  <c r="FG27" i="6"/>
  <c r="FF27" i="6"/>
  <c r="FD27" i="6"/>
  <c r="FC27" i="6"/>
  <c r="FB27" i="6"/>
  <c r="FA27" i="6"/>
  <c r="EZ27" i="6"/>
  <c r="EY27" i="6"/>
  <c r="EX27" i="6"/>
  <c r="EW27" i="6"/>
  <c r="EV27" i="6"/>
  <c r="EU27" i="6"/>
  <c r="ET27" i="6"/>
  <c r="ES27" i="6"/>
  <c r="ER27" i="6"/>
  <c r="EQ27" i="6"/>
  <c r="EP27" i="6"/>
  <c r="EO27" i="6"/>
  <c r="EN27" i="6"/>
  <c r="EM27" i="6"/>
  <c r="EL27" i="6"/>
  <c r="EK27" i="6"/>
  <c r="EJ27" i="6"/>
  <c r="EI27" i="6"/>
  <c r="EH27" i="6"/>
  <c r="EG27" i="6"/>
  <c r="EF27" i="6"/>
  <c r="EE27" i="6"/>
  <c r="ED27" i="6"/>
  <c r="EC27" i="6"/>
  <c r="EB27" i="6"/>
  <c r="EA27" i="6"/>
  <c r="DZ27" i="6"/>
  <c r="DY27" i="6"/>
  <c r="DX27" i="6"/>
  <c r="DW27" i="6"/>
  <c r="DV27" i="6"/>
  <c r="DU27" i="6"/>
  <c r="DT27" i="6"/>
  <c r="DS27" i="6"/>
  <c r="DR27" i="6"/>
  <c r="DP27" i="6"/>
  <c r="DO27" i="6"/>
  <c r="DN27" i="6"/>
  <c r="DM27" i="6"/>
  <c r="DL27" i="6"/>
  <c r="DK27" i="6"/>
  <c r="DJ27" i="6"/>
  <c r="DI27" i="6"/>
  <c r="DH27" i="6"/>
  <c r="DG27" i="6"/>
  <c r="DF27" i="6"/>
  <c r="DE27" i="6"/>
  <c r="DD27" i="6"/>
  <c r="DC27" i="6"/>
  <c r="DB27" i="6"/>
  <c r="DA27" i="6"/>
  <c r="CY27" i="6"/>
  <c r="CX27" i="6"/>
  <c r="CW27" i="6"/>
  <c r="CV27" i="6"/>
  <c r="CU27" i="6"/>
  <c r="CT27" i="6"/>
  <c r="CS27" i="6"/>
  <c r="CR27" i="6"/>
  <c r="CQ27" i="6"/>
  <c r="CP27" i="6"/>
  <c r="CO27" i="6"/>
  <c r="CN27" i="6"/>
  <c r="CM27" i="6"/>
  <c r="CL27" i="6"/>
  <c r="CK27" i="6"/>
  <c r="CJ27" i="6"/>
  <c r="CI27" i="6"/>
  <c r="CH27" i="6"/>
  <c r="CG27" i="6"/>
  <c r="CF27" i="6"/>
  <c r="CE27" i="6"/>
  <c r="CD27" i="6"/>
  <c r="CC27" i="6"/>
  <c r="CB27" i="6"/>
  <c r="CA27" i="6"/>
  <c r="BZ27" i="6"/>
  <c r="BY27" i="6"/>
  <c r="BX27" i="6"/>
  <c r="BW27" i="6"/>
  <c r="BV27" i="6"/>
  <c r="BU27" i="6"/>
  <c r="BT27" i="6"/>
  <c r="BS27" i="6"/>
  <c r="BR27" i="6"/>
  <c r="BQ27" i="6"/>
  <c r="BP27" i="6"/>
  <c r="BO27" i="6"/>
  <c r="BN27" i="6"/>
  <c r="BM27" i="6"/>
  <c r="BL27" i="6"/>
  <c r="BK27" i="6"/>
  <c r="BJ27" i="6"/>
  <c r="BI27" i="6"/>
  <c r="BH27" i="6"/>
  <c r="BG27" i="6"/>
  <c r="BF27" i="6"/>
  <c r="BE27" i="6"/>
  <c r="BD27" i="6"/>
  <c r="BC27" i="6"/>
  <c r="BB27" i="6"/>
  <c r="BA27" i="6"/>
  <c r="AZ27" i="6"/>
  <c r="AX27" i="6"/>
  <c r="AW27" i="6"/>
  <c r="AV27" i="6"/>
  <c r="AU27" i="6"/>
  <c r="AT27" i="6"/>
  <c r="AS27" i="6"/>
  <c r="AR27" i="6"/>
  <c r="AQ27" i="6"/>
  <c r="AP27" i="6"/>
  <c r="AO27" i="6"/>
  <c r="AN27" i="6"/>
  <c r="AM27" i="6"/>
  <c r="AL27" i="6"/>
  <c r="AK27" i="6"/>
  <c r="AJ27" i="6"/>
  <c r="AI27" i="6"/>
  <c r="AH27" i="6"/>
  <c r="AG27" i="6"/>
  <c r="AF27" i="6"/>
  <c r="AE27" i="6"/>
  <c r="AD27" i="6"/>
  <c r="AC27" i="6"/>
  <c r="AB27" i="6"/>
  <c r="AA27" i="6"/>
  <c r="Z27" i="6"/>
  <c r="Y27" i="6"/>
  <c r="X27" i="6"/>
  <c r="W27" i="6"/>
  <c r="V27" i="6"/>
  <c r="U27" i="6"/>
  <c r="T27" i="6"/>
  <c r="S27" i="6"/>
  <c r="R27" i="6"/>
  <c r="Q27" i="6"/>
  <c r="P27" i="6"/>
  <c r="O27" i="6"/>
  <c r="N27" i="6"/>
  <c r="M27" i="6"/>
  <c r="L27" i="6"/>
  <c r="J27" i="6"/>
  <c r="I27" i="6"/>
  <c r="H27" i="6"/>
  <c r="E27" i="6"/>
  <c r="D27" i="6"/>
  <c r="C27" i="6"/>
  <c r="AG62" i="12"/>
  <c r="AF62" i="12"/>
  <c r="G61" i="12"/>
  <c r="E61" i="12"/>
  <c r="H61" i="12" s="1"/>
  <c r="AG60" i="12"/>
  <c r="AF60" i="12"/>
  <c r="G60" i="12"/>
  <c r="E60" i="12"/>
  <c r="H60" i="12" s="1"/>
  <c r="AG59" i="12"/>
  <c r="AF59" i="12"/>
  <c r="G59" i="12"/>
  <c r="E59" i="12"/>
  <c r="H59" i="12" s="1"/>
  <c r="AG58" i="12"/>
  <c r="AF58" i="12"/>
  <c r="G58" i="12"/>
  <c r="E58" i="12"/>
  <c r="H58" i="12" s="1"/>
  <c r="AG57" i="12"/>
  <c r="AF57" i="12"/>
  <c r="G57" i="12"/>
  <c r="E57" i="12"/>
  <c r="H57" i="12" s="1"/>
  <c r="AG56" i="12"/>
  <c r="AF56" i="12"/>
  <c r="G56" i="12"/>
  <c r="E56" i="12"/>
  <c r="H56" i="12" s="1"/>
  <c r="AG55" i="12"/>
  <c r="AF55" i="12"/>
  <c r="Y55" i="12"/>
  <c r="X55" i="12"/>
  <c r="W55" i="12"/>
  <c r="O55" i="12"/>
  <c r="N55" i="12"/>
  <c r="M55" i="12"/>
  <c r="G55" i="12"/>
  <c r="E55" i="12"/>
  <c r="H55" i="12" s="1"/>
  <c r="AG54" i="12"/>
  <c r="AF54" i="12"/>
  <c r="AB54" i="12"/>
  <c r="Y54" i="12"/>
  <c r="X54" i="12"/>
  <c r="W54" i="12"/>
  <c r="R54" i="12"/>
  <c r="O54" i="12"/>
  <c r="N54" i="12"/>
  <c r="M54" i="12"/>
  <c r="G54" i="12"/>
  <c r="E54" i="12"/>
  <c r="H54" i="12" s="1"/>
  <c r="AG53" i="12"/>
  <c r="AF53" i="12"/>
  <c r="Y53" i="12"/>
  <c r="X53" i="12"/>
  <c r="W53" i="12"/>
  <c r="O53" i="12"/>
  <c r="N53" i="12"/>
  <c r="M53" i="12"/>
  <c r="G53" i="12"/>
  <c r="E53" i="12"/>
  <c r="H53" i="12" s="1"/>
  <c r="AG52" i="12"/>
  <c r="AF52" i="12"/>
  <c r="Y52" i="12"/>
  <c r="X52" i="12"/>
  <c r="W52" i="12"/>
  <c r="R52" i="12"/>
  <c r="O52" i="12"/>
  <c r="N52" i="12"/>
  <c r="M52" i="12"/>
  <c r="G52" i="12"/>
  <c r="E52" i="12"/>
  <c r="H52" i="12" s="1"/>
  <c r="AG51" i="12"/>
  <c r="AF51" i="12"/>
  <c r="AB51" i="12"/>
  <c r="Y51" i="12"/>
  <c r="X51" i="12"/>
  <c r="W51" i="12"/>
  <c r="R51" i="12"/>
  <c r="O51" i="12"/>
  <c r="N51" i="12"/>
  <c r="M51" i="12"/>
  <c r="G51" i="12"/>
  <c r="E51" i="12"/>
  <c r="H51" i="12" s="1"/>
  <c r="AG50" i="12"/>
  <c r="AF50" i="12"/>
  <c r="AB50" i="12"/>
  <c r="Y50" i="12"/>
  <c r="X50" i="12"/>
  <c r="W50" i="12"/>
  <c r="R50" i="12"/>
  <c r="O50" i="12"/>
  <c r="N50" i="12"/>
  <c r="M50" i="12"/>
  <c r="H50" i="12"/>
  <c r="G50" i="12"/>
  <c r="AG49" i="12"/>
  <c r="AF49" i="12"/>
  <c r="AB49" i="12"/>
  <c r="Y49" i="12"/>
  <c r="X49" i="12"/>
  <c r="W49" i="12"/>
  <c r="R49" i="12"/>
  <c r="O49" i="12"/>
  <c r="N49" i="12"/>
  <c r="M49" i="12"/>
  <c r="H49" i="12"/>
  <c r="G49" i="12"/>
  <c r="AG48" i="12"/>
  <c r="AF48" i="12"/>
  <c r="AB48" i="12"/>
  <c r="Y48" i="12"/>
  <c r="X48" i="12"/>
  <c r="W48" i="12"/>
  <c r="R48" i="12"/>
  <c r="O48" i="12"/>
  <c r="N48" i="12"/>
  <c r="M48" i="12"/>
  <c r="H48" i="12"/>
  <c r="G48" i="12"/>
  <c r="AG47" i="12"/>
  <c r="AF47" i="12"/>
  <c r="AB47" i="12"/>
  <c r="Y47" i="12"/>
  <c r="X47" i="12"/>
  <c r="W47" i="12"/>
  <c r="O47" i="12"/>
  <c r="N47" i="12"/>
  <c r="M47" i="12"/>
  <c r="H47" i="12"/>
  <c r="G47" i="12"/>
  <c r="AG46" i="12"/>
  <c r="AF46" i="12"/>
  <c r="AB46" i="12"/>
  <c r="Y46" i="12"/>
  <c r="X46" i="12"/>
  <c r="W46" i="12"/>
  <c r="R46" i="12"/>
  <c r="O46" i="12"/>
  <c r="N46" i="12"/>
  <c r="M46" i="12"/>
  <c r="H46" i="12"/>
  <c r="G46" i="12"/>
  <c r="AG45" i="12"/>
  <c r="AF45" i="12"/>
  <c r="AB45" i="12"/>
  <c r="Y45" i="12"/>
  <c r="X45" i="12"/>
  <c r="W45" i="12"/>
  <c r="R45" i="12"/>
  <c r="O45" i="12"/>
  <c r="N45" i="12"/>
  <c r="M45" i="12"/>
  <c r="H45" i="12"/>
  <c r="G45" i="12"/>
  <c r="AF44" i="12"/>
  <c r="AB44" i="12"/>
  <c r="Y44" i="12"/>
  <c r="X44" i="12"/>
  <c r="W44" i="12"/>
  <c r="R44" i="12"/>
  <c r="O44" i="12"/>
  <c r="N44" i="12"/>
  <c r="M44" i="12"/>
  <c r="H44" i="12"/>
  <c r="G44" i="12"/>
  <c r="AG43" i="12"/>
  <c r="AF43" i="12"/>
  <c r="Y43" i="12"/>
  <c r="X43" i="12"/>
  <c r="W43" i="12"/>
  <c r="R43" i="12"/>
  <c r="O43" i="12"/>
  <c r="N43" i="12"/>
  <c r="M43" i="12"/>
  <c r="H43" i="12"/>
  <c r="G43" i="12"/>
  <c r="AF42" i="12"/>
  <c r="AB42" i="12"/>
  <c r="Y42" i="12"/>
  <c r="X42" i="12"/>
  <c r="W42" i="12"/>
  <c r="O42" i="12"/>
  <c r="N42" i="12"/>
  <c r="M42" i="12"/>
  <c r="H42" i="12"/>
  <c r="G42" i="12"/>
  <c r="AF41" i="12"/>
  <c r="AB41" i="12"/>
  <c r="Y41" i="12"/>
  <c r="X41" i="12"/>
  <c r="W41" i="12"/>
  <c r="O41" i="12"/>
  <c r="N41" i="12"/>
  <c r="M41" i="12"/>
  <c r="H41" i="12"/>
  <c r="G41" i="12"/>
  <c r="AF40" i="12"/>
  <c r="AB40" i="12"/>
  <c r="Y40" i="12"/>
  <c r="X40" i="12"/>
  <c r="W40" i="12"/>
  <c r="R40" i="12"/>
  <c r="O40" i="12"/>
  <c r="N40" i="12"/>
  <c r="M40" i="12"/>
  <c r="H40" i="12"/>
  <c r="G40" i="12"/>
  <c r="AF39" i="12"/>
  <c r="AB39" i="12"/>
  <c r="Y39" i="12"/>
  <c r="X39" i="12"/>
  <c r="W39" i="12"/>
  <c r="R39" i="12"/>
  <c r="O39" i="12"/>
  <c r="N39" i="12"/>
  <c r="M39" i="12"/>
  <c r="H39" i="12"/>
  <c r="G39" i="12"/>
  <c r="AB38" i="12"/>
  <c r="W38" i="12"/>
  <c r="R38" i="12"/>
  <c r="O38" i="12"/>
  <c r="N38" i="12"/>
  <c r="M38" i="12"/>
  <c r="H38" i="12"/>
  <c r="G38" i="12"/>
  <c r="AF37" i="12"/>
  <c r="R37" i="12"/>
  <c r="O37" i="12"/>
  <c r="N37" i="12"/>
  <c r="M37" i="12"/>
  <c r="H37" i="12"/>
  <c r="G37" i="12"/>
  <c r="AF36" i="12"/>
  <c r="AB36" i="12"/>
  <c r="W36" i="12"/>
  <c r="O36" i="12"/>
  <c r="N36" i="12"/>
  <c r="M36" i="12"/>
  <c r="H36" i="12"/>
  <c r="G36" i="12"/>
  <c r="AF35" i="12"/>
  <c r="AB35" i="12"/>
  <c r="W35" i="12"/>
  <c r="R35" i="12"/>
  <c r="O35" i="12"/>
  <c r="N35" i="12"/>
  <c r="M35" i="12"/>
  <c r="H35" i="12"/>
  <c r="G35" i="12"/>
  <c r="AF34" i="12"/>
  <c r="AB34" i="12"/>
  <c r="W34" i="12"/>
  <c r="R34" i="12"/>
  <c r="O34" i="12"/>
  <c r="N34" i="12"/>
  <c r="M34" i="12"/>
  <c r="H34" i="12"/>
  <c r="G34" i="12"/>
  <c r="AF33" i="12"/>
  <c r="AB33" i="12"/>
  <c r="W33" i="12"/>
  <c r="R33" i="12"/>
  <c r="O33" i="12"/>
  <c r="N33" i="12"/>
  <c r="M33" i="12"/>
  <c r="H33" i="12"/>
  <c r="G33" i="12"/>
  <c r="AF32" i="12"/>
  <c r="AB32" i="12"/>
  <c r="W32" i="12"/>
  <c r="R32" i="12"/>
  <c r="O32" i="12"/>
  <c r="N32" i="12"/>
  <c r="M32" i="12"/>
  <c r="H32" i="12"/>
  <c r="G32" i="12"/>
  <c r="AF31" i="12"/>
  <c r="AB31" i="12"/>
  <c r="W31" i="12"/>
  <c r="R31" i="12"/>
  <c r="O31" i="12"/>
  <c r="N31" i="12"/>
  <c r="M31" i="12"/>
  <c r="H31" i="12"/>
  <c r="G31" i="12"/>
  <c r="AF30" i="12"/>
  <c r="AB30" i="12"/>
  <c r="W30" i="12"/>
  <c r="R30" i="12"/>
  <c r="O30" i="12"/>
  <c r="N30" i="12"/>
  <c r="M30" i="12"/>
  <c r="H30" i="12"/>
  <c r="G30" i="12"/>
  <c r="AB29" i="12"/>
  <c r="W29" i="12"/>
  <c r="R29" i="12"/>
  <c r="O29" i="12"/>
  <c r="N29" i="12"/>
  <c r="M29" i="12"/>
  <c r="H29" i="12"/>
  <c r="G29" i="12"/>
  <c r="AF28" i="12"/>
  <c r="O28" i="12"/>
  <c r="N28" i="12"/>
  <c r="M28" i="12"/>
  <c r="H28" i="12"/>
  <c r="G28" i="12"/>
  <c r="AF27" i="12"/>
  <c r="AB27" i="12"/>
  <c r="W27" i="12"/>
  <c r="R27" i="12"/>
  <c r="O27" i="12"/>
  <c r="N27" i="12"/>
  <c r="M27" i="12"/>
  <c r="H27" i="12"/>
  <c r="G27" i="12"/>
  <c r="O26" i="12"/>
  <c r="N26" i="12"/>
  <c r="M26" i="12"/>
  <c r="H26" i="12"/>
  <c r="G26" i="12"/>
  <c r="O25" i="12"/>
  <c r="N25" i="12"/>
  <c r="M25" i="12"/>
  <c r="H25" i="12"/>
  <c r="G25" i="12"/>
  <c r="AF24" i="12"/>
  <c r="AB24" i="12"/>
  <c r="R24" i="12"/>
  <c r="O24" i="12"/>
  <c r="N24" i="12"/>
  <c r="M24" i="12"/>
  <c r="H24" i="12"/>
  <c r="G24" i="12"/>
  <c r="O23" i="12"/>
  <c r="N23" i="12"/>
  <c r="M23" i="12"/>
  <c r="G23" i="12"/>
  <c r="O22" i="12"/>
  <c r="N22" i="12"/>
  <c r="M22" i="12"/>
  <c r="G22" i="12"/>
  <c r="O21" i="12"/>
  <c r="N21" i="12"/>
  <c r="M21" i="12"/>
  <c r="G21" i="12"/>
  <c r="O20" i="12"/>
  <c r="N20" i="12"/>
  <c r="M20" i="12"/>
  <c r="G20" i="12"/>
  <c r="W19" i="12"/>
  <c r="O19" i="12"/>
  <c r="N19" i="12"/>
  <c r="M19" i="12"/>
  <c r="G19" i="12"/>
  <c r="O18" i="12"/>
  <c r="N18" i="12"/>
  <c r="M18" i="12"/>
  <c r="G18" i="12"/>
  <c r="O17" i="12"/>
  <c r="N17" i="12"/>
  <c r="M17" i="12"/>
  <c r="G17" i="12"/>
  <c r="O16" i="12"/>
  <c r="N16" i="12"/>
  <c r="M16" i="12"/>
  <c r="G16" i="12"/>
  <c r="O15" i="12"/>
  <c r="N15" i="12"/>
  <c r="M15" i="12"/>
  <c r="G15" i="12"/>
  <c r="M14" i="12"/>
  <c r="G14" i="12"/>
  <c r="M13" i="12"/>
  <c r="G13" i="12"/>
  <c r="M12" i="12"/>
  <c r="G12" i="12"/>
  <c r="M11" i="12"/>
  <c r="G11" i="12"/>
  <c r="M10" i="12"/>
  <c r="G10" i="12"/>
  <c r="M9" i="12"/>
  <c r="G9" i="12"/>
  <c r="A9" i="12"/>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62" i="12" s="1"/>
  <c r="A63" i="12" s="1"/>
  <c r="M8" i="12"/>
  <c r="G8" i="12"/>
  <c r="AB81" i="16" l="1"/>
  <c r="AB80" i="16"/>
  <c r="AB79" i="16"/>
  <c r="AB78" i="16"/>
  <c r="AB77" i="16"/>
  <c r="AB76" i="16"/>
  <c r="AB75" i="16"/>
  <c r="AB74" i="16"/>
  <c r="AB73" i="16"/>
  <c r="AB72" i="16"/>
  <c r="AB71" i="16"/>
  <c r="AB70" i="16"/>
  <c r="AB69" i="16"/>
  <c r="AB68" i="16"/>
  <c r="AB67" i="16"/>
  <c r="AB66" i="16"/>
  <c r="AB65" i="16"/>
  <c r="AB64" i="16"/>
  <c r="AB63" i="16"/>
  <c r="AB62" i="16"/>
  <c r="AB61" i="16"/>
  <c r="AB60" i="16"/>
  <c r="AB59" i="16"/>
  <c r="AB58" i="16"/>
  <c r="AB57" i="16"/>
  <c r="AB56" i="16"/>
  <c r="AB55" i="16"/>
  <c r="AB54" i="16"/>
  <c r="AB53" i="16"/>
  <c r="AB52" i="16"/>
  <c r="AB51" i="16"/>
  <c r="AB50" i="16"/>
  <c r="AB49" i="16"/>
  <c r="AB48" i="16"/>
  <c r="AB47" i="16"/>
  <c r="AB46" i="16"/>
  <c r="AB45" i="16"/>
  <c r="AB44" i="16"/>
  <c r="AB43" i="16"/>
  <c r="AB42" i="16"/>
  <c r="AB41" i="16"/>
  <c r="AB40" i="16"/>
  <c r="AB39" i="16"/>
  <c r="AB38" i="16"/>
  <c r="AB37" i="16"/>
  <c r="AB36" i="16"/>
  <c r="AB35" i="16"/>
  <c r="AB34" i="16"/>
  <c r="AB33" i="16"/>
  <c r="AB32" i="16"/>
  <c r="AB31" i="16"/>
  <c r="AB30" i="16"/>
  <c r="AB29" i="16"/>
  <c r="AB28" i="16"/>
  <c r="AB27" i="16"/>
  <c r="AB26" i="16"/>
  <c r="AB25" i="16"/>
  <c r="AB24" i="16"/>
  <c r="AB23" i="16"/>
  <c r="AB22" i="16"/>
  <c r="AB21" i="16"/>
  <c r="AB20" i="16"/>
  <c r="AB19" i="16"/>
  <c r="AB18" i="16"/>
  <c r="AB17" i="16"/>
  <c r="AB16" i="16"/>
  <c r="AB15" i="16"/>
  <c r="AB14" i="16"/>
  <c r="AB13" i="16"/>
  <c r="AB12" i="16"/>
  <c r="AB11" i="16"/>
  <c r="X80" i="16"/>
  <c r="X79" i="16"/>
  <c r="X78" i="16"/>
  <c r="X77" i="16"/>
  <c r="X76" i="16"/>
  <c r="X75" i="16"/>
  <c r="X74" i="16"/>
  <c r="X73" i="16"/>
  <c r="X72" i="16"/>
  <c r="X71" i="16"/>
  <c r="X70" i="16"/>
  <c r="X69" i="16"/>
  <c r="X68" i="16"/>
  <c r="X67" i="16"/>
  <c r="X66" i="16"/>
  <c r="X65" i="16"/>
  <c r="X64" i="16"/>
  <c r="X63" i="16"/>
  <c r="X62" i="16"/>
  <c r="X61" i="16"/>
  <c r="X60" i="16"/>
  <c r="X59" i="16"/>
  <c r="X58" i="16"/>
  <c r="X57" i="16"/>
  <c r="X56" i="16"/>
  <c r="X55" i="16"/>
  <c r="X54" i="16"/>
  <c r="X53" i="16"/>
  <c r="X52" i="16"/>
  <c r="X51" i="16"/>
  <c r="X50" i="16"/>
  <c r="X49" i="16"/>
  <c r="X48" i="16"/>
  <c r="X47" i="16"/>
  <c r="X46" i="16"/>
  <c r="X45" i="16"/>
  <c r="X44" i="16"/>
  <c r="X43" i="16"/>
  <c r="X42" i="16"/>
  <c r="X41" i="16"/>
  <c r="X40" i="16"/>
  <c r="X39" i="16"/>
  <c r="X38" i="16"/>
  <c r="X37" i="16"/>
  <c r="X36" i="16"/>
  <c r="X35" i="16"/>
  <c r="X34" i="16"/>
  <c r="X33" i="16"/>
  <c r="X32" i="16"/>
  <c r="X31" i="16"/>
  <c r="X30" i="16"/>
  <c r="X29" i="16"/>
  <c r="X28" i="16"/>
  <c r="X27" i="16"/>
  <c r="X26" i="16"/>
  <c r="X25" i="16"/>
  <c r="X24" i="16"/>
  <c r="X23" i="16"/>
  <c r="X22" i="16"/>
  <c r="X21" i="16"/>
  <c r="X20" i="16"/>
  <c r="X19" i="16"/>
  <c r="X18" i="16"/>
  <c r="X17" i="16"/>
  <c r="X16" i="16"/>
  <c r="X15" i="16"/>
  <c r="X14" i="16"/>
  <c r="X13" i="16"/>
  <c r="X12" i="16"/>
  <c r="X11" i="16"/>
  <c r="T78" i="16"/>
  <c r="T77" i="16"/>
  <c r="T76" i="16"/>
  <c r="T75" i="16"/>
  <c r="T74" i="16"/>
  <c r="T73" i="16"/>
  <c r="T72" i="16"/>
  <c r="T71" i="16"/>
  <c r="T70" i="16"/>
  <c r="T69" i="16"/>
  <c r="T68" i="16"/>
  <c r="T67" i="16"/>
  <c r="T66" i="16"/>
  <c r="T65" i="16"/>
  <c r="T64" i="16"/>
  <c r="T63" i="16"/>
  <c r="T62" i="16"/>
  <c r="T61" i="16"/>
  <c r="T60" i="16"/>
  <c r="T59" i="16"/>
  <c r="T58" i="16"/>
  <c r="T57" i="16"/>
  <c r="T56" i="16"/>
  <c r="T55" i="16"/>
  <c r="T54" i="16"/>
  <c r="T53" i="16"/>
  <c r="T52" i="16"/>
  <c r="T51" i="16"/>
  <c r="T50" i="16"/>
  <c r="T49" i="16"/>
  <c r="T48" i="16"/>
  <c r="T47" i="16"/>
  <c r="T46" i="16"/>
  <c r="T45" i="16"/>
  <c r="T44" i="16"/>
  <c r="T43" i="16"/>
  <c r="T42" i="16"/>
  <c r="T41" i="16"/>
  <c r="T40" i="16"/>
  <c r="T39" i="16"/>
  <c r="T38" i="16"/>
  <c r="T37" i="16"/>
  <c r="T36" i="16"/>
  <c r="T35" i="16"/>
  <c r="T34" i="16"/>
  <c r="T33" i="16"/>
  <c r="T32" i="16"/>
  <c r="T31" i="16"/>
  <c r="T30" i="16"/>
  <c r="T29" i="16"/>
  <c r="T28" i="16"/>
  <c r="T27" i="16"/>
  <c r="T26" i="16"/>
  <c r="T25" i="16"/>
  <c r="T24" i="16"/>
  <c r="T23" i="16"/>
  <c r="T22" i="16"/>
  <c r="T21" i="16"/>
  <c r="T20" i="16"/>
  <c r="T19" i="16"/>
  <c r="T18" i="16"/>
  <c r="T17" i="16"/>
  <c r="T16" i="16"/>
  <c r="T15" i="16"/>
  <c r="T14" i="16"/>
  <c r="T13" i="16"/>
  <c r="T12" i="16"/>
  <c r="T11" i="16"/>
  <c r="P78" i="16"/>
  <c r="P77" i="16"/>
  <c r="P76" i="16"/>
  <c r="P75" i="16"/>
  <c r="P74" i="16"/>
  <c r="P73" i="16"/>
  <c r="P72" i="16"/>
  <c r="P71" i="16"/>
  <c r="P70" i="16"/>
  <c r="P69" i="16"/>
  <c r="P68" i="16"/>
  <c r="P67" i="16"/>
  <c r="P66" i="16"/>
  <c r="P65" i="16"/>
  <c r="P64" i="16"/>
  <c r="P63" i="16"/>
  <c r="P62" i="16"/>
  <c r="P61" i="16"/>
  <c r="P60" i="16"/>
  <c r="P59" i="16"/>
  <c r="P58" i="16"/>
  <c r="P57" i="16"/>
  <c r="P56" i="16"/>
  <c r="P55" i="16"/>
  <c r="P54" i="16"/>
  <c r="P53" i="16"/>
  <c r="P52" i="16"/>
  <c r="P51" i="16"/>
  <c r="P50" i="16"/>
  <c r="P49" i="16"/>
  <c r="P48" i="16"/>
  <c r="P47" i="16"/>
  <c r="P46" i="16"/>
  <c r="P45" i="16"/>
  <c r="P44" i="16"/>
  <c r="P43" i="16"/>
  <c r="P42" i="16"/>
  <c r="P41" i="16"/>
  <c r="P40" i="16"/>
  <c r="P39" i="16"/>
  <c r="P38" i="16"/>
  <c r="P37" i="16"/>
  <c r="P36" i="16"/>
  <c r="P35" i="16"/>
  <c r="P34" i="16"/>
  <c r="P33" i="16"/>
  <c r="P32" i="16"/>
  <c r="P31" i="16"/>
  <c r="P30" i="16"/>
  <c r="P29" i="16"/>
  <c r="P28" i="16"/>
  <c r="P27" i="16"/>
  <c r="P26" i="16"/>
  <c r="P25" i="16"/>
  <c r="P24" i="16"/>
  <c r="P23" i="16"/>
  <c r="P22" i="16"/>
  <c r="P21" i="16"/>
  <c r="P20" i="16"/>
  <c r="P19" i="16"/>
  <c r="P18" i="16"/>
  <c r="P17" i="16"/>
  <c r="P14" i="16"/>
  <c r="P13" i="16"/>
  <c r="P12" i="16"/>
  <c r="P11" i="16"/>
  <c r="L83" i="16"/>
  <c r="L82" i="16"/>
  <c r="L81" i="16"/>
  <c r="L80" i="16"/>
  <c r="L79" i="16"/>
  <c r="L78" i="16"/>
  <c r="L77" i="16"/>
  <c r="L76" i="16"/>
  <c r="L75" i="16"/>
  <c r="L74" i="16"/>
  <c r="L73" i="16"/>
  <c r="L72" i="16"/>
  <c r="L71" i="16"/>
  <c r="L70" i="16"/>
  <c r="L69" i="16"/>
  <c r="L68" i="16"/>
  <c r="L67" i="16"/>
  <c r="L66" i="16"/>
  <c r="L65" i="16"/>
  <c r="L64" i="16"/>
  <c r="L63" i="16"/>
  <c r="L62" i="16"/>
  <c r="L61" i="16"/>
  <c r="L60" i="16"/>
  <c r="L59" i="16"/>
  <c r="L58" i="16"/>
  <c r="L57" i="16"/>
  <c r="L56" i="16"/>
  <c r="L55" i="16"/>
  <c r="L54" i="16"/>
  <c r="L53" i="16"/>
  <c r="L52" i="16"/>
  <c r="L51" i="16"/>
  <c r="L50" i="16"/>
  <c r="L49" i="16"/>
  <c r="L48" i="16"/>
  <c r="L47" i="16"/>
  <c r="L46" i="16"/>
  <c r="L45" i="16"/>
  <c r="L44" i="16"/>
  <c r="L43" i="16"/>
  <c r="L42" i="16"/>
  <c r="L41" i="16"/>
  <c r="L40" i="16"/>
  <c r="L39" i="16"/>
  <c r="L38" i="16"/>
  <c r="L37" i="16"/>
  <c r="L36" i="16"/>
  <c r="L35" i="16"/>
  <c r="L34" i="16"/>
  <c r="L33" i="16"/>
  <c r="L32" i="16"/>
  <c r="L31" i="16"/>
  <c r="L30" i="16"/>
  <c r="L29" i="16"/>
  <c r="L28" i="16"/>
  <c r="L27" i="16"/>
  <c r="L26" i="16"/>
  <c r="L25" i="16"/>
  <c r="L24" i="16"/>
  <c r="L23" i="16"/>
  <c r="L22" i="16"/>
  <c r="L21" i="16"/>
  <c r="L20" i="16"/>
  <c r="L19" i="16"/>
  <c r="L18" i="16"/>
  <c r="L17" i="16"/>
  <c r="L16" i="16"/>
  <c r="L15" i="16"/>
  <c r="L14" i="16"/>
  <c r="L13" i="16"/>
  <c r="L12" i="16"/>
  <c r="L11" i="16"/>
  <c r="H84" i="16"/>
  <c r="H83" i="16"/>
  <c r="H82" i="16"/>
  <c r="H81" i="16"/>
  <c r="H80" i="16"/>
  <c r="H79" i="16"/>
  <c r="H78" i="16"/>
  <c r="H77" i="16"/>
  <c r="H76" i="16"/>
  <c r="H75" i="16"/>
  <c r="H74" i="16"/>
  <c r="H73" i="16"/>
  <c r="H72" i="16"/>
  <c r="H71" i="16"/>
  <c r="H70" i="16"/>
  <c r="H69" i="16"/>
  <c r="H68" i="16"/>
  <c r="H67" i="16"/>
  <c r="H66" i="16"/>
  <c r="H65" i="16"/>
  <c r="H64" i="16"/>
  <c r="H63" i="16"/>
  <c r="H62" i="16"/>
  <c r="H61" i="16"/>
  <c r="H60" i="16"/>
  <c r="H59" i="16"/>
  <c r="H58" i="16"/>
  <c r="H57" i="16"/>
  <c r="H56" i="16"/>
  <c r="H55" i="16"/>
  <c r="H54" i="16"/>
  <c r="H53" i="16"/>
  <c r="H52" i="16"/>
  <c r="H51" i="16"/>
  <c r="H50" i="16"/>
  <c r="H49" i="16"/>
  <c r="H48" i="16"/>
  <c r="H47" i="16"/>
  <c r="H46" i="16"/>
  <c r="H45" i="16"/>
  <c r="H44" i="16"/>
  <c r="H43" i="16"/>
  <c r="H42" i="16"/>
  <c r="H41" i="16"/>
  <c r="H40" i="16"/>
  <c r="H39" i="16"/>
  <c r="H38" i="16"/>
  <c r="H37" i="16"/>
  <c r="H36" i="16"/>
  <c r="H35" i="16"/>
  <c r="H34" i="16"/>
  <c r="H33" i="16"/>
  <c r="H32" i="16"/>
  <c r="H31" i="16"/>
  <c r="H30" i="16"/>
  <c r="H29" i="16"/>
  <c r="H28" i="16"/>
  <c r="H27" i="16"/>
  <c r="H26" i="16"/>
  <c r="H25" i="16"/>
  <c r="H24" i="16"/>
  <c r="H23" i="16"/>
  <c r="H22" i="16"/>
  <c r="H21" i="16"/>
  <c r="H20" i="16"/>
  <c r="H19" i="16"/>
  <c r="H18" i="16"/>
  <c r="H17" i="16"/>
  <c r="H16" i="16"/>
  <c r="H15" i="16"/>
  <c r="H14" i="16"/>
  <c r="H13" i="16"/>
  <c r="H12" i="16"/>
  <c r="H11" i="16"/>
  <c r="BR73" i="3" l="1"/>
  <c r="BR72" i="3"/>
  <c r="BQ72" i="3"/>
  <c r="BR71" i="3"/>
  <c r="BQ71" i="3"/>
  <c r="BQ73" i="3" s="1"/>
  <c r="BS52" i="3" l="1"/>
  <c r="BR52" i="3"/>
  <c r="BQ52" i="3"/>
  <c r="BP52" i="3"/>
  <c r="BO52" i="3"/>
  <c r="BN52" i="3"/>
  <c r="BM52" i="3"/>
  <c r="BL52" i="3"/>
  <c r="BK52" i="3"/>
  <c r="BJ52" i="3"/>
  <c r="BI52" i="3"/>
  <c r="BH52" i="3"/>
  <c r="BG52" i="3"/>
  <c r="BF52" i="3"/>
  <c r="BE52" i="3"/>
  <c r="BD52" i="3"/>
  <c r="BC52" i="3"/>
  <c r="BB52" i="3"/>
  <c r="BA52" i="3"/>
  <c r="AZ52" i="3"/>
  <c r="AY52" i="3"/>
  <c r="AX52" i="3"/>
  <c r="AW52" i="3"/>
  <c r="AV52" i="3"/>
  <c r="AU52" i="3"/>
  <c r="AT52" i="3"/>
  <c r="AS52" i="3"/>
  <c r="AR52" i="3"/>
  <c r="AQ52" i="3"/>
  <c r="AP52" i="3"/>
  <c r="AO52" i="3"/>
  <c r="AN52" i="3"/>
  <c r="AM52" i="3"/>
  <c r="AL52" i="3"/>
  <c r="AK52" i="3"/>
  <c r="AJ52" i="3"/>
  <c r="AI52" i="3"/>
  <c r="AH52" i="3"/>
  <c r="AG52" i="3"/>
  <c r="AF52" i="3"/>
  <c r="AE52" i="3"/>
  <c r="AD52" i="3"/>
  <c r="AC52" i="3"/>
  <c r="AB52" i="3"/>
  <c r="AA52" i="3"/>
  <c r="Z52" i="3"/>
  <c r="Y52" i="3"/>
  <c r="X52" i="3"/>
  <c r="W52" i="3"/>
  <c r="V52" i="3"/>
  <c r="U52" i="3"/>
  <c r="T52" i="3"/>
  <c r="S52" i="3"/>
  <c r="R52" i="3"/>
  <c r="Q52" i="3"/>
  <c r="P52" i="3"/>
  <c r="O52" i="3"/>
  <c r="N52" i="3"/>
  <c r="M52" i="3"/>
  <c r="L52" i="3"/>
  <c r="K52" i="3"/>
  <c r="J52" i="3"/>
  <c r="I52" i="3"/>
  <c r="H52" i="3"/>
  <c r="G52" i="3"/>
  <c r="F52" i="3"/>
  <c r="E52" i="3"/>
  <c r="D52" i="3"/>
  <c r="C52" i="3"/>
  <c r="B52" i="3"/>
  <c r="BO72" i="3"/>
  <c r="BN72" i="3"/>
  <c r="BM72" i="3"/>
  <c r="BL72" i="3"/>
  <c r="BK72" i="3"/>
  <c r="BJ72" i="3"/>
  <c r="BI72" i="3"/>
  <c r="BH72" i="3"/>
  <c r="BG72" i="3"/>
  <c r="BF72" i="3"/>
  <c r="BE72" i="3"/>
  <c r="BD72" i="3"/>
  <c r="BC72" i="3"/>
  <c r="BB72" i="3"/>
  <c r="BA72" i="3"/>
  <c r="AZ72" i="3"/>
  <c r="AY72" i="3"/>
  <c r="AX72" i="3"/>
  <c r="AW72" i="3"/>
  <c r="AV72" i="3"/>
  <c r="AU72" i="3"/>
  <c r="AT72" i="3"/>
  <c r="AS72" i="3"/>
  <c r="AR72" i="3"/>
  <c r="AQ72" i="3"/>
  <c r="AP72" i="3"/>
  <c r="AO72" i="3"/>
  <c r="AN72" i="3"/>
  <c r="AM72" i="3"/>
  <c r="AL72" i="3"/>
  <c r="AK72" i="3"/>
  <c r="AJ72" i="3"/>
  <c r="AI72" i="3"/>
  <c r="AH72" i="3"/>
  <c r="AG72" i="3"/>
  <c r="AF72" i="3"/>
  <c r="AE72" i="3"/>
  <c r="AD72" i="3"/>
  <c r="AC72" i="3"/>
  <c r="AB72" i="3"/>
  <c r="AA72" i="3"/>
  <c r="Z72" i="3"/>
  <c r="Y72" i="3"/>
  <c r="X72" i="3"/>
  <c r="W72" i="3"/>
  <c r="V72" i="3"/>
  <c r="U72" i="3"/>
  <c r="T72" i="3"/>
  <c r="S72" i="3"/>
  <c r="R72" i="3"/>
  <c r="Q72" i="3"/>
  <c r="P72" i="3"/>
  <c r="O72" i="3"/>
  <c r="N72" i="3"/>
  <c r="M72" i="3"/>
  <c r="L72" i="3"/>
  <c r="K72" i="3"/>
  <c r="J72" i="3"/>
  <c r="I72" i="3"/>
  <c r="H72" i="3"/>
  <c r="G72" i="3"/>
  <c r="F72" i="3"/>
  <c r="E72" i="3"/>
  <c r="D72" i="3"/>
  <c r="C72" i="3"/>
  <c r="B72" i="3"/>
  <c r="BO71" i="3"/>
  <c r="BN71" i="3"/>
  <c r="BM71" i="3"/>
  <c r="BL71" i="3"/>
  <c r="BL73" i="3" s="1"/>
  <c r="BK71" i="3"/>
  <c r="BJ71" i="3"/>
  <c r="BI71" i="3"/>
  <c r="BH71" i="3"/>
  <c r="BG71" i="3"/>
  <c r="BF71" i="3"/>
  <c r="BE71" i="3"/>
  <c r="BE73" i="3" s="1"/>
  <c r="BD71" i="3"/>
  <c r="BC71" i="3"/>
  <c r="BC73" i="3" s="1"/>
  <c r="BB71" i="3"/>
  <c r="BA71" i="3"/>
  <c r="AZ71" i="3"/>
  <c r="AY71" i="3"/>
  <c r="AX71" i="3"/>
  <c r="AW71" i="3"/>
  <c r="AW73" i="3" s="1"/>
  <c r="AV71" i="3"/>
  <c r="AV73" i="3" s="1"/>
  <c r="AU71" i="3"/>
  <c r="AU73" i="3" s="1"/>
  <c r="AT71" i="3"/>
  <c r="AS71" i="3"/>
  <c r="AR71" i="3"/>
  <c r="AQ71" i="3"/>
  <c r="AP71" i="3"/>
  <c r="AO71" i="3"/>
  <c r="AO73" i="3" s="1"/>
  <c r="AN71" i="3"/>
  <c r="AM71" i="3"/>
  <c r="AM73" i="3" s="1"/>
  <c r="AL71" i="3"/>
  <c r="AK71" i="3"/>
  <c r="AJ71" i="3"/>
  <c r="AI71" i="3"/>
  <c r="AH71" i="3"/>
  <c r="AG71" i="3"/>
  <c r="AG73" i="3" s="1"/>
  <c r="AF71" i="3"/>
  <c r="AE71" i="3"/>
  <c r="AE73" i="3" s="1"/>
  <c r="AD71" i="3"/>
  <c r="AC71" i="3"/>
  <c r="AB71" i="3"/>
  <c r="AA71" i="3"/>
  <c r="Z71" i="3"/>
  <c r="Y71" i="3"/>
  <c r="Y73" i="3" s="1"/>
  <c r="X71" i="3"/>
  <c r="W71" i="3"/>
  <c r="W73" i="3" s="1"/>
  <c r="V71" i="3"/>
  <c r="U71" i="3"/>
  <c r="T71" i="3"/>
  <c r="S71" i="3"/>
  <c r="R71" i="3"/>
  <c r="Q71" i="3"/>
  <c r="Q73" i="3" s="1"/>
  <c r="P71" i="3"/>
  <c r="P73" i="3" s="1"/>
  <c r="O71" i="3"/>
  <c r="O73" i="3" s="1"/>
  <c r="N71" i="3"/>
  <c r="N73" i="3" s="1"/>
  <c r="M71" i="3"/>
  <c r="L71" i="3"/>
  <c r="K71" i="3"/>
  <c r="J71" i="3"/>
  <c r="I71" i="3"/>
  <c r="I73" i="3" s="1"/>
  <c r="H71" i="3"/>
  <c r="G71" i="3"/>
  <c r="G73" i="3" s="1"/>
  <c r="F71" i="3"/>
  <c r="F73" i="3" s="1"/>
  <c r="E71" i="3"/>
  <c r="D71" i="3"/>
  <c r="C71" i="3"/>
  <c r="B71" i="3"/>
  <c r="BS68" i="3"/>
  <c r="BR68" i="3"/>
  <c r="BQ68" i="3"/>
  <c r="BP68" i="3"/>
  <c r="BO68" i="3"/>
  <c r="BN68" i="3"/>
  <c r="BM68" i="3"/>
  <c r="BL68" i="3"/>
  <c r="BK68" i="3"/>
  <c r="BJ68" i="3"/>
  <c r="BI68" i="3"/>
  <c r="BH68" i="3"/>
  <c r="BG68" i="3"/>
  <c r="BF68" i="3"/>
  <c r="BE68" i="3"/>
  <c r="BD68" i="3"/>
  <c r="BC68" i="3"/>
  <c r="BB68" i="3"/>
  <c r="BA68" i="3"/>
  <c r="AZ68" i="3"/>
  <c r="AY68" i="3"/>
  <c r="AX68" i="3"/>
  <c r="AW68" i="3"/>
  <c r="AV68" i="3"/>
  <c r="AU68" i="3"/>
  <c r="AT68" i="3"/>
  <c r="AS68" i="3"/>
  <c r="AR68" i="3"/>
  <c r="AQ68" i="3"/>
  <c r="AP68" i="3"/>
  <c r="AO68" i="3"/>
  <c r="AN68" i="3"/>
  <c r="AM68" i="3"/>
  <c r="AL68" i="3"/>
  <c r="AK68" i="3"/>
  <c r="AJ68" i="3"/>
  <c r="AI68" i="3"/>
  <c r="AH68" i="3"/>
  <c r="AG68" i="3"/>
  <c r="AF68" i="3"/>
  <c r="AE68" i="3"/>
  <c r="AD68" i="3"/>
  <c r="AC68" i="3"/>
  <c r="AB68" i="3"/>
  <c r="AA68" i="3"/>
  <c r="Z68" i="3"/>
  <c r="Y68" i="3"/>
  <c r="X68" i="3"/>
  <c r="W68" i="3"/>
  <c r="V68" i="3"/>
  <c r="U68" i="3"/>
  <c r="T68" i="3"/>
  <c r="S68" i="3"/>
  <c r="R68" i="3"/>
  <c r="Q68" i="3"/>
  <c r="P68" i="3"/>
  <c r="O68" i="3"/>
  <c r="N68" i="3"/>
  <c r="M68" i="3"/>
  <c r="L68" i="3"/>
  <c r="K68" i="3"/>
  <c r="J68" i="3"/>
  <c r="I68" i="3"/>
  <c r="H68" i="3"/>
  <c r="G68" i="3"/>
  <c r="F68" i="3"/>
  <c r="E68" i="3"/>
  <c r="D68" i="3"/>
  <c r="C68" i="3"/>
  <c r="B68" i="3"/>
  <c r="BS67" i="3"/>
  <c r="BR67" i="3"/>
  <c r="BQ67" i="3"/>
  <c r="BP67" i="3"/>
  <c r="BO67" i="3"/>
  <c r="BN67" i="3"/>
  <c r="BM67" i="3"/>
  <c r="BL67" i="3"/>
  <c r="BK67" i="3"/>
  <c r="BJ67" i="3"/>
  <c r="BI67" i="3"/>
  <c r="BH67" i="3"/>
  <c r="BG67" i="3"/>
  <c r="BF67" i="3"/>
  <c r="BE67" i="3"/>
  <c r="BD67" i="3"/>
  <c r="BC67" i="3"/>
  <c r="BB67" i="3"/>
  <c r="BA67" i="3"/>
  <c r="AZ67" i="3"/>
  <c r="AY67" i="3"/>
  <c r="AX67" i="3"/>
  <c r="AW67" i="3"/>
  <c r="AV67" i="3"/>
  <c r="AU67" i="3"/>
  <c r="AT67" i="3"/>
  <c r="AS67" i="3"/>
  <c r="AR67" i="3"/>
  <c r="AQ67" i="3"/>
  <c r="AP67" i="3"/>
  <c r="AO67" i="3"/>
  <c r="AN67" i="3"/>
  <c r="AM67" i="3"/>
  <c r="AL67" i="3"/>
  <c r="AK67" i="3"/>
  <c r="AJ67" i="3"/>
  <c r="AI67" i="3"/>
  <c r="AH67" i="3"/>
  <c r="AG67" i="3"/>
  <c r="AF67" i="3"/>
  <c r="AE67" i="3"/>
  <c r="AD67" i="3"/>
  <c r="AC67" i="3"/>
  <c r="AB67" i="3"/>
  <c r="AA67" i="3"/>
  <c r="Z67" i="3"/>
  <c r="Y67" i="3"/>
  <c r="X67" i="3"/>
  <c r="W67" i="3"/>
  <c r="V67" i="3"/>
  <c r="U67" i="3"/>
  <c r="T67" i="3"/>
  <c r="S67" i="3"/>
  <c r="R67" i="3"/>
  <c r="Q67" i="3"/>
  <c r="P67" i="3"/>
  <c r="O67" i="3"/>
  <c r="N67" i="3"/>
  <c r="M67" i="3"/>
  <c r="L67" i="3"/>
  <c r="K67" i="3"/>
  <c r="J67" i="3"/>
  <c r="I67" i="3"/>
  <c r="H67" i="3"/>
  <c r="G67" i="3"/>
  <c r="F67" i="3"/>
  <c r="E67" i="3"/>
  <c r="D67" i="3"/>
  <c r="C67" i="3"/>
  <c r="B67" i="3"/>
  <c r="BS66" i="3"/>
  <c r="BR66" i="3"/>
  <c r="BQ66" i="3"/>
  <c r="BP66" i="3"/>
  <c r="BO66" i="3"/>
  <c r="BN66" i="3"/>
  <c r="BM66" i="3"/>
  <c r="BL66" i="3"/>
  <c r="BK66" i="3"/>
  <c r="BJ66" i="3"/>
  <c r="BI66" i="3"/>
  <c r="BH66" i="3"/>
  <c r="BG66" i="3"/>
  <c r="BF66" i="3"/>
  <c r="BE66" i="3"/>
  <c r="BD66" i="3"/>
  <c r="BC66" i="3"/>
  <c r="BB66" i="3"/>
  <c r="BA66" i="3"/>
  <c r="AZ66" i="3"/>
  <c r="AY66" i="3"/>
  <c r="AX66" i="3"/>
  <c r="AW66" i="3"/>
  <c r="AV66" i="3"/>
  <c r="AU66" i="3"/>
  <c r="AT66" i="3"/>
  <c r="AS66" i="3"/>
  <c r="AR66" i="3"/>
  <c r="AQ66" i="3"/>
  <c r="AP66" i="3"/>
  <c r="AO66" i="3"/>
  <c r="AN66" i="3"/>
  <c r="AM66" i="3"/>
  <c r="AL66" i="3"/>
  <c r="AK66" i="3"/>
  <c r="AJ66" i="3"/>
  <c r="AI66" i="3"/>
  <c r="AH66" i="3"/>
  <c r="AG66" i="3"/>
  <c r="AF66" i="3"/>
  <c r="AE66" i="3"/>
  <c r="AD66" i="3"/>
  <c r="AC66" i="3"/>
  <c r="AB66" i="3"/>
  <c r="AA66" i="3"/>
  <c r="Z66" i="3"/>
  <c r="Y66" i="3"/>
  <c r="X66" i="3"/>
  <c r="W66" i="3"/>
  <c r="V66" i="3"/>
  <c r="U66" i="3"/>
  <c r="T66" i="3"/>
  <c r="S66" i="3"/>
  <c r="R66" i="3"/>
  <c r="Q66" i="3"/>
  <c r="P66" i="3"/>
  <c r="O66" i="3"/>
  <c r="N66" i="3"/>
  <c r="M66" i="3"/>
  <c r="L66" i="3"/>
  <c r="K66" i="3"/>
  <c r="J66" i="3"/>
  <c r="I66" i="3"/>
  <c r="H66" i="3"/>
  <c r="G66" i="3"/>
  <c r="F66" i="3"/>
  <c r="E66" i="3"/>
  <c r="D66" i="3"/>
  <c r="C66" i="3"/>
  <c r="B66" i="3"/>
  <c r="BS65" i="3"/>
  <c r="BR65" i="3"/>
  <c r="BQ65" i="3"/>
  <c r="BP65" i="3"/>
  <c r="BO65" i="3"/>
  <c r="BN65" i="3"/>
  <c r="BM65" i="3"/>
  <c r="BL65" i="3"/>
  <c r="BK65" i="3"/>
  <c r="BJ65" i="3"/>
  <c r="BI65" i="3"/>
  <c r="BH65" i="3"/>
  <c r="BG65" i="3"/>
  <c r="BF65" i="3"/>
  <c r="BE65" i="3"/>
  <c r="BD65" i="3"/>
  <c r="BC65" i="3"/>
  <c r="BB65" i="3"/>
  <c r="BA65" i="3"/>
  <c r="AZ65" i="3"/>
  <c r="AY65" i="3"/>
  <c r="AX65" i="3"/>
  <c r="AW65" i="3"/>
  <c r="AV65" i="3"/>
  <c r="AU65" i="3"/>
  <c r="AT65" i="3"/>
  <c r="AS65" i="3"/>
  <c r="AR65" i="3"/>
  <c r="AQ65" i="3"/>
  <c r="AP65" i="3"/>
  <c r="AO65" i="3"/>
  <c r="AN65" i="3"/>
  <c r="AM65" i="3"/>
  <c r="AL65" i="3"/>
  <c r="AK65" i="3"/>
  <c r="AJ65" i="3"/>
  <c r="AI65" i="3"/>
  <c r="AH65" i="3"/>
  <c r="AG65" i="3"/>
  <c r="AF65" i="3"/>
  <c r="AE65" i="3"/>
  <c r="AD65" i="3"/>
  <c r="AC65" i="3"/>
  <c r="AB65" i="3"/>
  <c r="AA65" i="3"/>
  <c r="Z65" i="3"/>
  <c r="Y65" i="3"/>
  <c r="X65" i="3"/>
  <c r="W65" i="3"/>
  <c r="V65" i="3"/>
  <c r="U65" i="3"/>
  <c r="T65" i="3"/>
  <c r="S65" i="3"/>
  <c r="R65" i="3"/>
  <c r="Q65" i="3"/>
  <c r="P65" i="3"/>
  <c r="O65" i="3"/>
  <c r="N65" i="3"/>
  <c r="M65" i="3"/>
  <c r="L65" i="3"/>
  <c r="K65" i="3"/>
  <c r="J65" i="3"/>
  <c r="I65" i="3"/>
  <c r="H65" i="3"/>
  <c r="G65" i="3"/>
  <c r="F65" i="3"/>
  <c r="E65" i="3"/>
  <c r="D65" i="3"/>
  <c r="C65" i="3"/>
  <c r="B65" i="3"/>
  <c r="BS64" i="3"/>
  <c r="BR64" i="3"/>
  <c r="BQ64" i="3"/>
  <c r="BP64" i="3"/>
  <c r="BO64" i="3"/>
  <c r="BN64" i="3"/>
  <c r="BM64" i="3"/>
  <c r="BL64" i="3"/>
  <c r="BK64" i="3"/>
  <c r="BJ64" i="3"/>
  <c r="BI64" i="3"/>
  <c r="BH64" i="3"/>
  <c r="BG64" i="3"/>
  <c r="BF64" i="3"/>
  <c r="BE64" i="3"/>
  <c r="BD64" i="3"/>
  <c r="BC64" i="3"/>
  <c r="BB64" i="3"/>
  <c r="BA64" i="3"/>
  <c r="AZ64" i="3"/>
  <c r="AY64" i="3"/>
  <c r="AX64" i="3"/>
  <c r="AW64" i="3"/>
  <c r="AV64" i="3"/>
  <c r="AU64" i="3"/>
  <c r="AT64" i="3"/>
  <c r="AS64" i="3"/>
  <c r="AR64" i="3"/>
  <c r="AQ64" i="3"/>
  <c r="AP64" i="3"/>
  <c r="AO64" i="3"/>
  <c r="AN64" i="3"/>
  <c r="AM64" i="3"/>
  <c r="AL64" i="3"/>
  <c r="AK64" i="3"/>
  <c r="AJ64" i="3"/>
  <c r="AI64" i="3"/>
  <c r="AH64" i="3"/>
  <c r="AG64" i="3"/>
  <c r="AF64" i="3"/>
  <c r="AE64" i="3"/>
  <c r="AD64" i="3"/>
  <c r="AC64" i="3"/>
  <c r="AB64" i="3"/>
  <c r="AA64" i="3"/>
  <c r="Z64" i="3"/>
  <c r="Y64" i="3"/>
  <c r="X64" i="3"/>
  <c r="W64" i="3"/>
  <c r="V64" i="3"/>
  <c r="U64" i="3"/>
  <c r="T64" i="3"/>
  <c r="S64" i="3"/>
  <c r="R64" i="3"/>
  <c r="Q64" i="3"/>
  <c r="P64" i="3"/>
  <c r="O64" i="3"/>
  <c r="N64" i="3"/>
  <c r="M64" i="3"/>
  <c r="L64" i="3"/>
  <c r="K64" i="3"/>
  <c r="J64" i="3"/>
  <c r="I64" i="3"/>
  <c r="H64" i="3"/>
  <c r="G64" i="3"/>
  <c r="F64" i="3"/>
  <c r="E64" i="3"/>
  <c r="D64" i="3"/>
  <c r="C64" i="3"/>
  <c r="B64" i="3"/>
  <c r="BS63" i="3"/>
  <c r="BR63" i="3"/>
  <c r="BQ63" i="3"/>
  <c r="BP63" i="3"/>
  <c r="BO63" i="3"/>
  <c r="BN63" i="3"/>
  <c r="BM63" i="3"/>
  <c r="BL63" i="3"/>
  <c r="BK63" i="3"/>
  <c r="BJ63" i="3"/>
  <c r="BI63" i="3"/>
  <c r="BH63" i="3"/>
  <c r="BG63" i="3"/>
  <c r="BF63" i="3"/>
  <c r="BE63" i="3"/>
  <c r="BD63" i="3"/>
  <c r="BC63" i="3"/>
  <c r="BB63" i="3"/>
  <c r="BA63" i="3"/>
  <c r="AZ63" i="3"/>
  <c r="AY63" i="3"/>
  <c r="AX63" i="3"/>
  <c r="AW63" i="3"/>
  <c r="AV63" i="3"/>
  <c r="AU63" i="3"/>
  <c r="AT63" i="3"/>
  <c r="AS63" i="3"/>
  <c r="AR63" i="3"/>
  <c r="AQ63" i="3"/>
  <c r="AP63" i="3"/>
  <c r="AO63" i="3"/>
  <c r="AN63" i="3"/>
  <c r="AM63" i="3"/>
  <c r="AL63" i="3"/>
  <c r="AK63" i="3"/>
  <c r="AJ63" i="3"/>
  <c r="AI63" i="3"/>
  <c r="AH63" i="3"/>
  <c r="AG63" i="3"/>
  <c r="AF63" i="3"/>
  <c r="AE63" i="3"/>
  <c r="AD63" i="3"/>
  <c r="AC63" i="3"/>
  <c r="AB63" i="3"/>
  <c r="AA63" i="3"/>
  <c r="Z63" i="3"/>
  <c r="Y63" i="3"/>
  <c r="X63" i="3"/>
  <c r="W63" i="3"/>
  <c r="V63" i="3"/>
  <c r="U63" i="3"/>
  <c r="T63" i="3"/>
  <c r="S63" i="3"/>
  <c r="R63" i="3"/>
  <c r="Q63" i="3"/>
  <c r="P63" i="3"/>
  <c r="O63" i="3"/>
  <c r="N63" i="3"/>
  <c r="M63" i="3"/>
  <c r="L63" i="3"/>
  <c r="K63" i="3"/>
  <c r="J63" i="3"/>
  <c r="I63" i="3"/>
  <c r="H63" i="3"/>
  <c r="G63" i="3"/>
  <c r="F63" i="3"/>
  <c r="E63" i="3"/>
  <c r="D63" i="3"/>
  <c r="C63" i="3"/>
  <c r="B63" i="3"/>
  <c r="BS62" i="3"/>
  <c r="BR62" i="3"/>
  <c r="BQ62" i="3"/>
  <c r="BP62" i="3"/>
  <c r="BO62" i="3"/>
  <c r="BN62" i="3"/>
  <c r="BM62" i="3"/>
  <c r="BL62" i="3"/>
  <c r="BK62" i="3"/>
  <c r="BJ62" i="3"/>
  <c r="BI62" i="3"/>
  <c r="BH62" i="3"/>
  <c r="BG62" i="3"/>
  <c r="BF62" i="3"/>
  <c r="BE62" i="3"/>
  <c r="BD62" i="3"/>
  <c r="BC62" i="3"/>
  <c r="BB62" i="3"/>
  <c r="BA62" i="3"/>
  <c r="AZ62" i="3"/>
  <c r="AY62" i="3"/>
  <c r="AX62" i="3"/>
  <c r="AW62" i="3"/>
  <c r="AV62" i="3"/>
  <c r="AU62" i="3"/>
  <c r="AT62" i="3"/>
  <c r="AS62" i="3"/>
  <c r="AR62" i="3"/>
  <c r="AQ62" i="3"/>
  <c r="AP62" i="3"/>
  <c r="AO62" i="3"/>
  <c r="AN62" i="3"/>
  <c r="AM62" i="3"/>
  <c r="AL62" i="3"/>
  <c r="AK62" i="3"/>
  <c r="AJ62" i="3"/>
  <c r="AI62" i="3"/>
  <c r="AH62" i="3"/>
  <c r="AG62" i="3"/>
  <c r="AF62" i="3"/>
  <c r="AE62" i="3"/>
  <c r="AD62" i="3"/>
  <c r="AC62" i="3"/>
  <c r="AB62" i="3"/>
  <c r="AA62" i="3"/>
  <c r="Z62" i="3"/>
  <c r="Y62" i="3"/>
  <c r="X62" i="3"/>
  <c r="W62" i="3"/>
  <c r="V62" i="3"/>
  <c r="U62" i="3"/>
  <c r="T62" i="3"/>
  <c r="S62" i="3"/>
  <c r="R62" i="3"/>
  <c r="Q62" i="3"/>
  <c r="P62" i="3"/>
  <c r="O62" i="3"/>
  <c r="N62" i="3"/>
  <c r="M62" i="3"/>
  <c r="L62" i="3"/>
  <c r="K62" i="3"/>
  <c r="J62" i="3"/>
  <c r="I62" i="3"/>
  <c r="H62" i="3"/>
  <c r="G62" i="3"/>
  <c r="F62" i="3"/>
  <c r="E62" i="3"/>
  <c r="D62" i="3"/>
  <c r="C62" i="3"/>
  <c r="B62" i="3"/>
  <c r="BS61" i="3"/>
  <c r="BR61" i="3"/>
  <c r="BQ61" i="3"/>
  <c r="BP61" i="3"/>
  <c r="BO61" i="3"/>
  <c r="BN61" i="3"/>
  <c r="BM61" i="3"/>
  <c r="BL61" i="3"/>
  <c r="BK61" i="3"/>
  <c r="BJ61" i="3"/>
  <c r="BI61" i="3"/>
  <c r="BH61" i="3"/>
  <c r="BG61" i="3"/>
  <c r="BF61" i="3"/>
  <c r="BE61" i="3"/>
  <c r="BD61" i="3"/>
  <c r="BC61" i="3"/>
  <c r="BB61" i="3"/>
  <c r="BA61" i="3"/>
  <c r="AZ61" i="3"/>
  <c r="AY61" i="3"/>
  <c r="AX61" i="3"/>
  <c r="AW61" i="3"/>
  <c r="AV61" i="3"/>
  <c r="AU61" i="3"/>
  <c r="AT61" i="3"/>
  <c r="AS61" i="3"/>
  <c r="AR61" i="3"/>
  <c r="AQ61" i="3"/>
  <c r="AP61" i="3"/>
  <c r="AO61" i="3"/>
  <c r="AN61" i="3"/>
  <c r="AM61" i="3"/>
  <c r="AL61" i="3"/>
  <c r="AK61" i="3"/>
  <c r="AJ61" i="3"/>
  <c r="AI61" i="3"/>
  <c r="AH61" i="3"/>
  <c r="AG61" i="3"/>
  <c r="AF61" i="3"/>
  <c r="AE61" i="3"/>
  <c r="AD61" i="3"/>
  <c r="AC61" i="3"/>
  <c r="AB61" i="3"/>
  <c r="AA61" i="3"/>
  <c r="Z61" i="3"/>
  <c r="Y61" i="3"/>
  <c r="X61" i="3"/>
  <c r="W61" i="3"/>
  <c r="V61" i="3"/>
  <c r="U61" i="3"/>
  <c r="T61" i="3"/>
  <c r="S61" i="3"/>
  <c r="R61" i="3"/>
  <c r="Q61" i="3"/>
  <c r="P61" i="3"/>
  <c r="O61" i="3"/>
  <c r="N61" i="3"/>
  <c r="M61" i="3"/>
  <c r="L61" i="3"/>
  <c r="K61" i="3"/>
  <c r="J61" i="3"/>
  <c r="I61" i="3"/>
  <c r="H61" i="3"/>
  <c r="G61" i="3"/>
  <c r="F61" i="3"/>
  <c r="E61" i="3"/>
  <c r="D61" i="3"/>
  <c r="C61" i="3"/>
  <c r="B61" i="3"/>
  <c r="BS60" i="3"/>
  <c r="BR60" i="3"/>
  <c r="BQ60" i="3"/>
  <c r="BP60" i="3"/>
  <c r="BO60" i="3"/>
  <c r="BN60" i="3"/>
  <c r="BM60" i="3"/>
  <c r="BL60" i="3"/>
  <c r="BK60" i="3"/>
  <c r="BJ60" i="3"/>
  <c r="BI60" i="3"/>
  <c r="BH60" i="3"/>
  <c r="BG60" i="3"/>
  <c r="BF60" i="3"/>
  <c r="BE60" i="3"/>
  <c r="BD60" i="3"/>
  <c r="BC60" i="3"/>
  <c r="BB60" i="3"/>
  <c r="BA60" i="3"/>
  <c r="AZ60" i="3"/>
  <c r="AY60" i="3"/>
  <c r="AX60" i="3"/>
  <c r="AW60" i="3"/>
  <c r="AV60" i="3"/>
  <c r="AU60" i="3"/>
  <c r="AT60" i="3"/>
  <c r="AS60" i="3"/>
  <c r="AR60" i="3"/>
  <c r="AQ60" i="3"/>
  <c r="AP60" i="3"/>
  <c r="AO60" i="3"/>
  <c r="AN60" i="3"/>
  <c r="AM60" i="3"/>
  <c r="AL60" i="3"/>
  <c r="AK60" i="3"/>
  <c r="AJ60" i="3"/>
  <c r="AI60" i="3"/>
  <c r="AH60" i="3"/>
  <c r="AG60" i="3"/>
  <c r="AF60" i="3"/>
  <c r="AE60" i="3"/>
  <c r="AD60" i="3"/>
  <c r="AC60" i="3"/>
  <c r="AB60" i="3"/>
  <c r="AA60" i="3"/>
  <c r="Z60" i="3"/>
  <c r="Y60" i="3"/>
  <c r="X60" i="3"/>
  <c r="W60" i="3"/>
  <c r="V60" i="3"/>
  <c r="U60" i="3"/>
  <c r="T60" i="3"/>
  <c r="S60" i="3"/>
  <c r="R60" i="3"/>
  <c r="Q60" i="3"/>
  <c r="P60" i="3"/>
  <c r="O60" i="3"/>
  <c r="N60" i="3"/>
  <c r="M60" i="3"/>
  <c r="L60" i="3"/>
  <c r="K60" i="3"/>
  <c r="J60" i="3"/>
  <c r="I60" i="3"/>
  <c r="H60" i="3"/>
  <c r="G60" i="3"/>
  <c r="F60" i="3"/>
  <c r="E60" i="3"/>
  <c r="D60" i="3"/>
  <c r="C60" i="3"/>
  <c r="B60" i="3"/>
  <c r="BO57" i="3"/>
  <c r="BN57" i="3"/>
  <c r="BM57" i="3"/>
  <c r="BL57" i="3"/>
  <c r="BK57" i="3"/>
  <c r="BJ57" i="3"/>
  <c r="BI57" i="3"/>
  <c r="BH57" i="3"/>
  <c r="BG57" i="3"/>
  <c r="BF57" i="3"/>
  <c r="BE57" i="3"/>
  <c r="BD57" i="3"/>
  <c r="BC57" i="3"/>
  <c r="BB57" i="3"/>
  <c r="BA57" i="3"/>
  <c r="AZ57" i="3"/>
  <c r="AY57" i="3"/>
  <c r="AX57" i="3"/>
  <c r="AW57" i="3"/>
  <c r="AV57" i="3"/>
  <c r="AU57" i="3"/>
  <c r="AT57" i="3"/>
  <c r="AS57" i="3"/>
  <c r="AR57" i="3"/>
  <c r="AQ57" i="3"/>
  <c r="AP57" i="3"/>
  <c r="AO57" i="3"/>
  <c r="AN57" i="3"/>
  <c r="AM57" i="3"/>
  <c r="AL57" i="3"/>
  <c r="AK57" i="3"/>
  <c r="AJ57" i="3"/>
  <c r="AI57" i="3"/>
  <c r="AH57" i="3"/>
  <c r="AG57" i="3"/>
  <c r="AF57" i="3"/>
  <c r="AE57" i="3"/>
  <c r="AD57" i="3"/>
  <c r="AC57" i="3"/>
  <c r="AB57" i="3"/>
  <c r="AA57" i="3"/>
  <c r="Z57" i="3"/>
  <c r="Y57" i="3"/>
  <c r="X57" i="3"/>
  <c r="W57" i="3"/>
  <c r="V57" i="3"/>
  <c r="U57" i="3"/>
  <c r="T57" i="3"/>
  <c r="S57" i="3"/>
  <c r="R57" i="3"/>
  <c r="Q57" i="3"/>
  <c r="P57" i="3"/>
  <c r="O57" i="3"/>
  <c r="N57" i="3"/>
  <c r="M57" i="3"/>
  <c r="L57" i="3"/>
  <c r="K57" i="3"/>
  <c r="J57" i="3"/>
  <c r="I57" i="3"/>
  <c r="H57" i="3"/>
  <c r="G57" i="3"/>
  <c r="F57" i="3"/>
  <c r="E57" i="3"/>
  <c r="D57" i="3"/>
  <c r="C57" i="3"/>
  <c r="B57" i="3"/>
  <c r="E73" i="3" l="1"/>
  <c r="M73" i="3"/>
  <c r="U73" i="3"/>
  <c r="AC73" i="3"/>
  <c r="AK73" i="3"/>
  <c r="AS73" i="3"/>
  <c r="BA73" i="3"/>
  <c r="BI73" i="3"/>
  <c r="V73" i="3"/>
  <c r="AD73" i="3"/>
  <c r="AL73" i="3"/>
  <c r="AT73" i="3"/>
  <c r="BB73" i="3"/>
  <c r="BJ73" i="3"/>
  <c r="BM73" i="3"/>
  <c r="B73" i="3"/>
  <c r="J73" i="3"/>
  <c r="R73" i="3"/>
  <c r="Z73" i="3"/>
  <c r="AH73" i="3"/>
  <c r="AP73" i="3"/>
  <c r="AX73" i="3"/>
  <c r="BF73" i="3"/>
  <c r="BN73" i="3"/>
  <c r="AF73" i="3"/>
  <c r="K73" i="3"/>
  <c r="AA73" i="3"/>
  <c r="AQ73" i="3"/>
  <c r="BG73" i="3"/>
  <c r="C73" i="3"/>
  <c r="S73" i="3"/>
  <c r="AI73" i="3"/>
  <c r="AY73" i="3"/>
  <c r="BO73" i="3"/>
  <c r="BK73" i="3"/>
  <c r="H73" i="3"/>
  <c r="X73" i="3"/>
  <c r="AN73" i="3"/>
  <c r="BD73" i="3"/>
  <c r="D73" i="3"/>
  <c r="L73" i="3"/>
  <c r="T73" i="3"/>
  <c r="AB73" i="3"/>
  <c r="AJ73" i="3"/>
  <c r="AR73" i="3"/>
  <c r="AZ73" i="3"/>
  <c r="BH73" i="3"/>
</calcChain>
</file>

<file path=xl/sharedStrings.xml><?xml version="1.0" encoding="utf-8"?>
<sst xmlns="http://schemas.openxmlformats.org/spreadsheetml/2006/main" count="7737" uniqueCount="655">
  <si>
    <t>National</t>
  </si>
  <si>
    <t>State</t>
  </si>
  <si>
    <t>Contents</t>
  </si>
  <si>
    <t>Introduction</t>
  </si>
  <si>
    <t>National and State</t>
  </si>
  <si>
    <t>Deaths: by jurisdiction and by sex; infant deaths by jurisdiction; infant deaths by sex</t>
  </si>
  <si>
    <t>Data compiled from the Australian Bureau of Statistics, Year Book Australia, State Year Books, and the annual Reports from the Commissioner of Taxation</t>
  </si>
  <si>
    <t>Deaths by calendar year: all deaths by jurisdiction and sex; infant deaths by jurisdiction; infant deaths by sex.</t>
  </si>
  <si>
    <t>NSW</t>
  </si>
  <si>
    <t>Vic.</t>
  </si>
  <si>
    <t>Qld</t>
  </si>
  <si>
    <t>SA</t>
  </si>
  <si>
    <t>WA</t>
  </si>
  <si>
    <t>Tas.</t>
  </si>
  <si>
    <t>NT</t>
  </si>
  <si>
    <t>ACT</t>
  </si>
  <si>
    <t>Australia</t>
  </si>
  <si>
    <t xml:space="preserve">Australia </t>
  </si>
  <si>
    <t>Infant deaths: age &lt; 1 year at time of death (from Year Book Australia)</t>
  </si>
  <si>
    <t>Australia males</t>
  </si>
  <si>
    <t>Australia females</t>
  </si>
  <si>
    <t>Australia (all)</t>
  </si>
  <si>
    <t>Infant deaths as % of all deaths</t>
  </si>
  <si>
    <t>Australian financial year: 1 July to 30 June</t>
  </si>
  <si>
    <t>Report number</t>
  </si>
  <si>
    <t>6th</t>
  </si>
  <si>
    <t>7th</t>
  </si>
  <si>
    <t>8th</t>
  </si>
  <si>
    <t>9th</t>
  </si>
  <si>
    <t>10th</t>
  </si>
  <si>
    <t>missing</t>
  </si>
  <si>
    <t>11th</t>
  </si>
  <si>
    <t>13th</t>
  </si>
  <si>
    <t>14th</t>
  </si>
  <si>
    <t>15th</t>
  </si>
  <si>
    <t>16th</t>
  </si>
  <si>
    <t>17th</t>
  </si>
  <si>
    <t>18th</t>
  </si>
  <si>
    <t>19th</t>
  </si>
  <si>
    <t>20th</t>
  </si>
  <si>
    <t>21st</t>
  </si>
  <si>
    <t>22nd</t>
  </si>
  <si>
    <t>23rd</t>
  </si>
  <si>
    <t>24th</t>
  </si>
  <si>
    <t>25th</t>
  </si>
  <si>
    <t>26th</t>
  </si>
  <si>
    <t>27th</t>
  </si>
  <si>
    <t>28th</t>
  </si>
  <si>
    <t>29th</t>
  </si>
  <si>
    <t>30th</t>
  </si>
  <si>
    <t>31st</t>
  </si>
  <si>
    <t>32nd</t>
  </si>
  <si>
    <t>33rd</t>
  </si>
  <si>
    <t>34th</t>
  </si>
  <si>
    <t>35th</t>
  </si>
  <si>
    <t>36th</t>
  </si>
  <si>
    <t>37th</t>
  </si>
  <si>
    <t>38th</t>
  </si>
  <si>
    <t>39th</t>
  </si>
  <si>
    <t>40s</t>
  </si>
  <si>
    <t>41s</t>
  </si>
  <si>
    <t>42s</t>
  </si>
  <si>
    <t>43s</t>
  </si>
  <si>
    <t>44s</t>
  </si>
  <si>
    <t>45s</t>
  </si>
  <si>
    <t>46s</t>
  </si>
  <si>
    <t>47s</t>
  </si>
  <si>
    <t>47s2</t>
  </si>
  <si>
    <t>48s</t>
  </si>
  <si>
    <t>49s</t>
  </si>
  <si>
    <t>50s</t>
  </si>
  <si>
    <t>51s</t>
  </si>
  <si>
    <t>52s</t>
  </si>
  <si>
    <t>53s</t>
  </si>
  <si>
    <t>54s</t>
  </si>
  <si>
    <t>55s</t>
  </si>
  <si>
    <t>56s</t>
  </si>
  <si>
    <t>57s</t>
  </si>
  <si>
    <t>58s</t>
  </si>
  <si>
    <t>Year</t>
  </si>
  <si>
    <t>1914-15</t>
  </si>
  <si>
    <t>1915-16</t>
  </si>
  <si>
    <t>1916-17</t>
  </si>
  <si>
    <t>1917-18</t>
  </si>
  <si>
    <t>1918-19</t>
  </si>
  <si>
    <t>1919-20</t>
  </si>
  <si>
    <t>1920-21</t>
  </si>
  <si>
    <t>1921-22</t>
  </si>
  <si>
    <t>1922-23</t>
  </si>
  <si>
    <t>1923-24</t>
  </si>
  <si>
    <t>1924-25</t>
  </si>
  <si>
    <t>1925-26</t>
  </si>
  <si>
    <t>1926-27</t>
  </si>
  <si>
    <t>1927-28</t>
  </si>
  <si>
    <t>1928-29</t>
  </si>
  <si>
    <t>1929-30</t>
  </si>
  <si>
    <t>1930-31</t>
  </si>
  <si>
    <t>1931-32</t>
  </si>
  <si>
    <t>1932-33</t>
  </si>
  <si>
    <t>1933-34</t>
  </si>
  <si>
    <t>1934-35</t>
  </si>
  <si>
    <t>1935-36</t>
  </si>
  <si>
    <t>1936-37</t>
  </si>
  <si>
    <t>1937-38</t>
  </si>
  <si>
    <t>1938-39</t>
  </si>
  <si>
    <t>1939-40</t>
  </si>
  <si>
    <t>1940-41</t>
  </si>
  <si>
    <t>1941-42</t>
  </si>
  <si>
    <t>1942-43</t>
  </si>
  <si>
    <t>1943-44</t>
  </si>
  <si>
    <t>1944-45</t>
  </si>
  <si>
    <t>1945-46</t>
  </si>
  <si>
    <t>1946-47</t>
  </si>
  <si>
    <t>1947-48</t>
  </si>
  <si>
    <t>1948-49</t>
  </si>
  <si>
    <t>1949-48</t>
  </si>
  <si>
    <t>1950-51</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</si>
  <si>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</si>
  <si>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</si>
  <si>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</si>
  <si>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</si>
  <si>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</si>
  <si>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</si>
  <si>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</si>
  <si>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</si>
  <si>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</si>
  <si>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</si>
  <si>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</si>
  <si>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</si>
  <si>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</si>
  <si>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</si>
  <si>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</si>
  <si>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</si>
  <si>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</si>
  <si>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</si>
  <si>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</si>
  <si>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</si>
  <si>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</si>
  <si>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</si>
  <si>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</si>
  <si>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</si>
  <si>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</si>
  <si>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</si>
  <si>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</si>
  <si>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</si>
  <si>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Males</t>
  </si>
  <si>
    <t>under 20</t>
  </si>
  <si>
    <t>20 to 29</t>
  </si>
  <si>
    <t>30 to 30</t>
  </si>
  <si>
    <t>40 to 49</t>
  </si>
  <si>
    <t>50 to 59</t>
  </si>
  <si>
    <t>60 to 69</t>
  </si>
  <si>
    <t>70 to 79</t>
  </si>
  <si>
    <t>80 and over</t>
  </si>
  <si>
    <t>Age unknown</t>
  </si>
  <si>
    <t>All males</t>
  </si>
  <si>
    <t>Females</t>
  </si>
  <si>
    <t>under  20</t>
  </si>
  <si>
    <t>30 to 39</t>
  </si>
  <si>
    <t>All females</t>
  </si>
  <si>
    <t>All persons</t>
  </si>
  <si>
    <t>1915-1979</t>
  </si>
  <si>
    <t>1914-1983</t>
  </si>
  <si>
    <t>Infant deaths (by sex) for 1980 and 1983 are not listed in Year Book Australia.</t>
  </si>
  <si>
    <t xml:space="preserve">For infant deaths by jurisdiction: ABS data for 1966 disagree with multiple issues of the Year Book Australia (Year Book Australia is used for 1966). </t>
  </si>
  <si>
    <t>Sources</t>
  </si>
  <si>
    <t>1915-1988</t>
  </si>
  <si>
    <t>1949-50</t>
  </si>
  <si>
    <t>1979-80</t>
  </si>
  <si>
    <t>1980-81</t>
  </si>
  <si>
    <t>1981-82</t>
  </si>
  <si>
    <t>1982-83</t>
  </si>
  <si>
    <t>1983-84</t>
  </si>
  <si>
    <t>1984-85</t>
  </si>
  <si>
    <t>1985-86</t>
  </si>
  <si>
    <t>1986-87</t>
  </si>
  <si>
    <t>1987-88</t>
  </si>
  <si>
    <t>Commonwealth</t>
  </si>
  <si>
    <t>estate duty</t>
  </si>
  <si>
    <t>VIC</t>
  </si>
  <si>
    <t>QLD</t>
  </si>
  <si>
    <t>TAS</t>
  </si>
  <si>
    <t>stamp duty (probate)</t>
  </si>
  <si>
    <t>probate duty</t>
  </si>
  <si>
    <t>succession duty</t>
  </si>
  <si>
    <t>death duty</t>
  </si>
  <si>
    <t>$'000</t>
  </si>
  <si>
    <r>
      <rPr>
        <sz val="11"/>
        <color theme="1"/>
        <rFont val="Calibri"/>
        <family val="2"/>
        <scheme val="minor"/>
      </rPr>
      <t>£'000</t>
    </r>
  </si>
  <si>
    <t>consol'd revenue</t>
  </si>
  <si>
    <t>duty as % of cons rev</t>
  </si>
  <si>
    <t xml:space="preserve">State inheritance tax data and consolidated revenue data are compiled from Year Book Australia and from the State Year Books. </t>
  </si>
  <si>
    <t>Where Australian and State Year Books disagree the figure from the State Year Book is used. Where consecutive State Year Books are inconsistent, the later issue of the State Year Book is used.</t>
  </si>
  <si>
    <t>Brown text indicates data drawn from State Year Book (online)</t>
  </si>
  <si>
    <t>Blue text indicates data drawn from State Year Book (print copy)</t>
  </si>
  <si>
    <t>Black text indicates data drawn from Year Book Australia (online)</t>
  </si>
  <si>
    <t>Red text indicates an average of previous and subsequent figures where data are missing</t>
  </si>
  <si>
    <t>Inheritance tax revenue by financial year, by jurisdiction; State consolidated revenue; State revenue as a proportion of consolidated revenue</t>
  </si>
  <si>
    <t>Date range</t>
  </si>
  <si>
    <t xml:space="preserve">Gift duty assessments (number) and revenue by financial year, by jurisdiction </t>
  </si>
  <si>
    <t>Gift duty assessments (number) and revenue, by financial year, by jurisdiction</t>
  </si>
  <si>
    <t xml:space="preserve">The NSW government imposed stamp duties on transfers of some property, including gifts, but did not record separate figures for gifts. </t>
  </si>
  <si>
    <t>The Victorian government also imposed stamp duties on gifts but did not record separate figures; however, probate and gift duties were grouped together from 1970-71.</t>
  </si>
  <si>
    <t xml:space="preserve">Neither the Tasmania Year Books nor the Western Australia Years Book refer to state-level duties on gifts. </t>
  </si>
  <si>
    <t xml:space="preserve">Assessment </t>
  </si>
  <si>
    <t>year</t>
  </si>
  <si>
    <t>ass'mnts (number)</t>
  </si>
  <si>
    <t>revenue   £'000</t>
  </si>
  <si>
    <t>revenue   $'000</t>
  </si>
  <si>
    <t>Commonwealth data are compiled from Year Book Australia.</t>
  </si>
  <si>
    <t>Queensland</t>
  </si>
  <si>
    <t>1943-1981</t>
  </si>
  <si>
    <t>Funding</t>
  </si>
  <si>
    <t>This work was supported by an Australian Government Research Training Program Scholarship.</t>
  </si>
  <si>
    <t>Restrictions</t>
  </si>
  <si>
    <t>Estate duty: taxable deceased estates as a proportion of deaths (excluding infant deaths) by financial year, by sex</t>
  </si>
  <si>
    <t>Calendar year</t>
  </si>
  <si>
    <t>Number of deaths, persons aged 1+</t>
  </si>
  <si>
    <t>Financial year</t>
  </si>
  <si>
    <t>Number of deceased estates processed</t>
  </si>
  <si>
    <t>Number of deceased estates as % of deaths (aged 1+)</t>
  </si>
  <si>
    <t>female</t>
  </si>
  <si>
    <t>male</t>
  </si>
  <si>
    <t>all</t>
  </si>
  <si>
    <t>female 1+</t>
  </si>
  <si>
    <t>male 1+</t>
  </si>
  <si>
    <t>all aged 1+</t>
  </si>
  <si>
    <t xml:space="preserve"> </t>
  </si>
  <si>
    <t>State duties: deceased estates (number) by financial year, by jurisdiction, by gender (where available), as a proportion of deaths (where available)</t>
  </si>
  <si>
    <r>
      <t>Data are compiled from State Year Books (black text) and Commonwealth Year Books</t>
    </r>
    <r>
      <rPr>
        <sz val="11"/>
        <color theme="8" tint="-0.249977111117893"/>
        <rFont val="Calibri"/>
        <family val="2"/>
        <scheme val="minor"/>
      </rPr>
      <t xml:space="preserve"> (blue text)</t>
    </r>
  </si>
  <si>
    <t>Deceased estates' numbers are compiled from 'probates and letters of administration' in the Commonwealth Year Books (where available) when not listed in the State Year Books. The numbers are often missing or fluctuate strongly, and should be treated with caution.</t>
  </si>
  <si>
    <t>Total</t>
  </si>
  <si>
    <t>Calendar year (deaths)</t>
  </si>
  <si>
    <t>Financial year (estates)</t>
  </si>
  <si>
    <t>all deceased estates (number)</t>
  </si>
  <si>
    <t>estates exempt from duty</t>
  </si>
  <si>
    <t>taxable deceased estates</t>
  </si>
  <si>
    <t>all deaths (aged 1+)</t>
  </si>
  <si>
    <t>all estates, as % of deaths (aged 1+)</t>
  </si>
  <si>
    <t>taxable estates, as % of all deaths (aged 1+)</t>
  </si>
  <si>
    <t>female deceased estates</t>
  </si>
  <si>
    <t>male deceased estates</t>
  </si>
  <si>
    <t>female estates, as % of all deaths (aged 1+)</t>
  </si>
  <si>
    <t>male estates, as % of all deaths (aged 1+)</t>
  </si>
  <si>
    <t>female estates, % of all deaths (aged 1+)</t>
  </si>
  <si>
    <t>male estates, % of all deaths (aged 1+)</t>
  </si>
  <si>
    <t>This data set has been made available for public use under creative commons licence CC BY 4.0. It may be downloaded without restriction. However, if it is used for subsequent publications it must be cited according to editorial standards (author name, date, title, and other relevant information as required).</t>
  </si>
  <si>
    <t>Federal estate duty assessments (number) by financial year, by age, by sex, and by marital status</t>
  </si>
  <si>
    <t>Marital status at time of death</t>
  </si>
  <si>
    <t>Married</t>
  </si>
  <si>
    <t>Never married</t>
  </si>
  <si>
    <t>Widower</t>
  </si>
  <si>
    <t>Widowed</t>
  </si>
  <si>
    <t>Estate duty: taxable deceased estates (number) by financial year, by age and sex, and by marital status where available</t>
  </si>
  <si>
    <t>Data are compiled from the annual Report of the Commissioner of Taxation. For years 1959-60 onwards figures are drawn from the supplementary taxation statistics summaries (published separately). The reports did not include data for 1926-27.</t>
  </si>
  <si>
    <t>Federal estate duty: number of deceased estates, gross wealth and duty charged, by financial year and by wealth bracket</t>
  </si>
  <si>
    <t>CommTax report</t>
  </si>
  <si>
    <t>assessment year</t>
  </si>
  <si>
    <t>bracket £</t>
  </si>
  <si>
    <t>number of estates</t>
  </si>
  <si>
    <t xml:space="preserve">gross wealth (assessed) £ </t>
  </si>
  <si>
    <t xml:space="preserve">gross wealth (realty) £ </t>
  </si>
  <si>
    <t xml:space="preserve">duty payable £ </t>
  </si>
  <si>
    <t>gross wealth (assessed) £'000</t>
  </si>
  <si>
    <t xml:space="preserve">gross wealth (realty) £'000 </t>
  </si>
  <si>
    <t>bracket $</t>
  </si>
  <si>
    <t xml:space="preserve">gross wealth $'000 (assessed) </t>
  </si>
  <si>
    <t>gross wealth $'000 (realty)</t>
  </si>
  <si>
    <t xml:space="preserve">duty payable $'000 </t>
  </si>
  <si>
    <t>1-1000</t>
  </si>
  <si>
    <t>1-19,999</t>
  </si>
  <si>
    <t>1,001-2,000</t>
  </si>
  <si>
    <t>1001-2000</t>
  </si>
  <si>
    <t>1,000-1,999</t>
  </si>
  <si>
    <t>2,000-3,999</t>
  </si>
  <si>
    <t>1-9,999</t>
  </si>
  <si>
    <t>20,000-29,999</t>
  </si>
  <si>
    <t>2,001-3,000</t>
  </si>
  <si>
    <t>2001-3000</t>
  </si>
  <si>
    <t>2,000-2,999</t>
  </si>
  <si>
    <t>4,000-5,999</t>
  </si>
  <si>
    <t>10,000-19,999</t>
  </si>
  <si>
    <t>30,000-39,999</t>
  </si>
  <si>
    <t>3,001-4,000</t>
  </si>
  <si>
    <t>3001-4000</t>
  </si>
  <si>
    <t>3,000-3,999</t>
  </si>
  <si>
    <t>6,000-7,999</t>
  </si>
  <si>
    <t>40,000-49,999</t>
  </si>
  <si>
    <t>4,001-5,000</t>
  </si>
  <si>
    <t>4001-5000</t>
  </si>
  <si>
    <t>4,000-4,999</t>
  </si>
  <si>
    <t>8,000-9,999</t>
  </si>
  <si>
    <t>50,000-59,000</t>
  </si>
  <si>
    <t>5,001-10,000</t>
  </si>
  <si>
    <t>5001-10000</t>
  </si>
  <si>
    <t>5,000-9,999</t>
  </si>
  <si>
    <t>60,000-69,999</t>
  </si>
  <si>
    <t>10,001-15,000</t>
  </si>
  <si>
    <t>10001-15000</t>
  </si>
  <si>
    <t>10,000-14,999</t>
  </si>
  <si>
    <t>20,000-29,000</t>
  </si>
  <si>
    <t>50,000-59,999</t>
  </si>
  <si>
    <t>70,000-79,999</t>
  </si>
  <si>
    <t>15,001-20,000</t>
  </si>
  <si>
    <t>10001-20000</t>
  </si>
  <si>
    <t>15,000-15,999</t>
  </si>
  <si>
    <t>30,000-39,000</t>
  </si>
  <si>
    <t>60,000-79,999</t>
  </si>
  <si>
    <t>80,000-89,999</t>
  </si>
  <si>
    <t>20,001-25,000</t>
  </si>
  <si>
    <t>20001-25000</t>
  </si>
  <si>
    <t>20,000-24,999</t>
  </si>
  <si>
    <t>40,000-49,000</t>
  </si>
  <si>
    <t>80,000-99,999</t>
  </si>
  <si>
    <t>90,000-99,999</t>
  </si>
  <si>
    <t>25,001-30,000</t>
  </si>
  <si>
    <t>20001-30000</t>
  </si>
  <si>
    <t>25,000-29,999</t>
  </si>
  <si>
    <t>100,000-119,999</t>
  </si>
  <si>
    <t>30,001-40,000</t>
  </si>
  <si>
    <t>30001-40000</t>
  </si>
  <si>
    <t>60,000-79,000</t>
  </si>
  <si>
    <t>120,999-139,999</t>
  </si>
  <si>
    <t>120,000-139,999</t>
  </si>
  <si>
    <t>40,001-50,000</t>
  </si>
  <si>
    <t>40001-50000</t>
  </si>
  <si>
    <t>80,000-99,000</t>
  </si>
  <si>
    <t>140,000-199,999</t>
  </si>
  <si>
    <t>140,000-159,999</t>
  </si>
  <si>
    <t>50,001-60,000</t>
  </si>
  <si>
    <t>50001-60000</t>
  </si>
  <si>
    <t>200,000-349,999</t>
  </si>
  <si>
    <t>160,000-179,999</t>
  </si>
  <si>
    <t>60,001-70,000</t>
  </si>
  <si>
    <t>60001-70000</t>
  </si>
  <si>
    <t>350,000-499,999</t>
  </si>
  <si>
    <t>180,000-199,999</t>
  </si>
  <si>
    <t>70,001-100,000</t>
  </si>
  <si>
    <t>71000-100000</t>
  </si>
  <si>
    <t>70,000-99,999</t>
  </si>
  <si>
    <t>500,000-999,999</t>
  </si>
  <si>
    <t>100,001+</t>
  </si>
  <si>
    <t>100000+</t>
  </si>
  <si>
    <t>100,000+</t>
  </si>
  <si>
    <t>200,000+</t>
  </si>
  <si>
    <t>1,000,000+</t>
  </si>
  <si>
    <t>The Commissioner's Report lists the total duty payable as £2,174,632, indicating an error somewhere in the column.</t>
  </si>
  <si>
    <t>For years 1914-15 to 1916-17 the number of deceased estates assessed was not broken down by wealth bracket.</t>
  </si>
  <si>
    <t>duty as % of all taxes</t>
  </si>
  <si>
    <t>Inheritance Taxation in Australia: Historical Data</t>
  </si>
  <si>
    <t xml:space="preserve">This data set was compiled in order to identify long term trends associated with the taxation of inherited wealth in Australia, from 1915 to the late 1980s. It also includes some data relating to the taxation of gifts. The data were compiled manually from the annual Reports from the Commissioner of Taxation, Year Book Australia, the Year Books of the Australian States, and additional demographic data from the Australian Bureau of Statistics. All data are available in the public domain and none are subject to copyright. </t>
  </si>
  <si>
    <t>Inheritance tax revenue by financial year, by jurisdiction;  as a percentage of all tax revenue (Commonwealth); as a proportion of consolidated revenue (States)</t>
  </si>
  <si>
    <t>Commonwealth estate duty data are compiled from the annual Report of the Commissioner of Taxation. For years 1959-60 onwards figures are drawn from the supplementary taxation statistics summaries (published separately). For Commonwealth estate duty as a percentage of all tax revenue, some figures are drawn from Year Book Australia (where unavailable in the Taxation reports). Revenue figures for 1914-15 and 1915-16 are compiled from Year Book Australia.</t>
  </si>
  <si>
    <t>State revenue:</t>
  </si>
  <si>
    <t xml:space="preserve">From 1963-64 onwards, small rounding adjustments have been made in this sheet to align the column totals with the figures in the original reports. For 1928-29, the total duty payable in the report appears to be incorrect. </t>
  </si>
  <si>
    <t>CommTax Report number</t>
  </si>
  <si>
    <t>Assessment year</t>
  </si>
  <si>
    <t>number of deceased estates assessed</t>
  </si>
  <si>
    <t>total gross wealth (as assessed)</t>
  </si>
  <si>
    <t>Total Gross</t>
  </si>
  <si>
    <t>gross wealth, bottom 50% of estates</t>
  </si>
  <si>
    <t>Gross B50</t>
  </si>
  <si>
    <t>as % of total gross wealth</t>
  </si>
  <si>
    <t>gross wealth, top 10% of estates</t>
  </si>
  <si>
    <t>Gross T10</t>
  </si>
  <si>
    <t>gross wealth, top 1% of estates</t>
  </si>
  <si>
    <t>Gross T1</t>
  </si>
  <si>
    <t>gross wealth, 50th to 90th percentile</t>
  </si>
  <si>
    <t>Total Realty</t>
  </si>
  <si>
    <t>Gr 50-90</t>
  </si>
  <si>
    <t>total gross realty (as assessed)</t>
  </si>
  <si>
    <t>gross realty, bottom 50% of estates</t>
  </si>
  <si>
    <t>Realty B50</t>
  </si>
  <si>
    <t>as % of total gross realty</t>
  </si>
  <si>
    <t>as % of gross wealth, bottom 50% estates</t>
  </si>
  <si>
    <t>gross realty, top 10% of estates</t>
  </si>
  <si>
    <t>Realty T10</t>
  </si>
  <si>
    <t>as % of gross wealth, top 10% estates</t>
  </si>
  <si>
    <t>gross realty, top 1% of estates</t>
  </si>
  <si>
    <t>Realty T1</t>
  </si>
  <si>
    <t>as % of gross wealth, top 1% estates</t>
  </si>
  <si>
    <t>gross realty, 50th to 90th percentile</t>
  </si>
  <si>
    <t>Rlty 50-90</t>
  </si>
  <si>
    <t>Calculations</t>
  </si>
  <si>
    <t xml:space="preserve">gross wealth £ (assessed) </t>
  </si>
  <si>
    <t>cumulative total</t>
  </si>
  <si>
    <t>gross wealth £ (realty)</t>
  </si>
  <si>
    <t xml:space="preserve">gross wealth £'000 (assessed) </t>
  </si>
  <si>
    <t>gross wealth £'000 (realty)</t>
  </si>
  <si>
    <t>bottom 50% estates</t>
  </si>
  <si>
    <t>E50</t>
  </si>
  <si>
    <t xml:space="preserve">EbbM-c </t>
  </si>
  <si>
    <t>Ebb99c</t>
  </si>
  <si>
    <t>EbaM-nc</t>
  </si>
  <si>
    <t>Eba99nc</t>
  </si>
  <si>
    <t>shortfall</t>
  </si>
  <si>
    <t>bottom 90% estates</t>
  </si>
  <si>
    <t>E90</t>
  </si>
  <si>
    <t>Ebb90-c</t>
  </si>
  <si>
    <t>Eba90-nc</t>
  </si>
  <si>
    <t>bottom 99% estates</t>
  </si>
  <si>
    <t>E99</t>
  </si>
  <si>
    <t>Gbb50c</t>
  </si>
  <si>
    <t>Gba50nc</t>
  </si>
  <si>
    <t>Rbb50c</t>
  </si>
  <si>
    <t>Rba50nc</t>
  </si>
  <si>
    <t>RealtyB50%Gross</t>
  </si>
  <si>
    <t>Gbb90c</t>
  </si>
  <si>
    <t>Gba90nc</t>
  </si>
  <si>
    <t>Gross 90</t>
  </si>
  <si>
    <t>Rbb90c</t>
  </si>
  <si>
    <t>Rba90nc</t>
  </si>
  <si>
    <t>Realty 90</t>
  </si>
  <si>
    <t>RealtyT10%Gross</t>
  </si>
  <si>
    <t>Gbb99c</t>
  </si>
  <si>
    <t>Gba99nc</t>
  </si>
  <si>
    <t>Gross 99</t>
  </si>
  <si>
    <t>Rbb99c</t>
  </si>
  <si>
    <t>Rba99nc</t>
  </si>
  <si>
    <t>Realty 99</t>
  </si>
  <si>
    <t>RealtyT1%Gross</t>
  </si>
  <si>
    <t>gross wealth, bottom 90% of estates</t>
  </si>
  <si>
    <t>gross realty, bottom 90% of estates</t>
  </si>
  <si>
    <t>as % of gross wealth, bottom 50%</t>
  </si>
  <si>
    <t>gross wealth, bottom 99% of estates</t>
  </si>
  <si>
    <t>gross realty, bottom 99% of estates</t>
  </si>
  <si>
    <t>Total duty payable (as assessed)</t>
  </si>
  <si>
    <t>Duty payable by bottom 50% of estates</t>
  </si>
  <si>
    <t>as % of total duty payable</t>
  </si>
  <si>
    <t>Duty payable by bottom 90% of estates</t>
  </si>
  <si>
    <t>Duty payable by top 10% of estates</t>
  </si>
  <si>
    <t>Duty payable by bottom 99% of estates</t>
  </si>
  <si>
    <t>Duty payable by top 1% of estates</t>
  </si>
  <si>
    <t>Duty payable by 50th-90th percentile</t>
  </si>
  <si>
    <t xml:space="preserve">Federal estate duty: amount of duty payable (as assessed) by financial year, by wealth bracket (of gross wealth assessed) </t>
  </si>
  <si>
    <t>Total Duty</t>
  </si>
  <si>
    <t>Dbb50c</t>
  </si>
  <si>
    <t>Dba50nc</t>
  </si>
  <si>
    <t>Duty B50</t>
  </si>
  <si>
    <t>%of total</t>
  </si>
  <si>
    <t>Dbb90c</t>
  </si>
  <si>
    <t>Dba90nc</t>
  </si>
  <si>
    <t>Duty B90</t>
  </si>
  <si>
    <t>Dbb99c</t>
  </si>
  <si>
    <t>Dba99nc</t>
  </si>
  <si>
    <t>Duty B99</t>
  </si>
  <si>
    <t>The figures for 1926-27 were not published in any of the Reports from the Commissioner of Taxation.</t>
  </si>
  <si>
    <r>
      <t xml:space="preserve">The raw data for this sheet are drawn from sheet 2.3: 'Federal estate duty: number of deceased estates, gross wealth and duty charged, by financial year and by wealth bracket'. Gross wealth figures are as in the original reports: the units are </t>
    </r>
    <r>
      <rPr>
        <sz val="11"/>
        <color theme="1"/>
        <rFont val="Calibri"/>
        <family val="2"/>
      </rPr>
      <t>£, £'000 or $'000. This does not affect the proportions of gross wealth (expressed as a percentage) attributed to the various wealth brackets.</t>
    </r>
  </si>
  <si>
    <t xml:space="preserve">Total gross wealth (as assessed) comprised two kinds of wealth: realty (real estate) and personalty (all other assets). </t>
  </si>
  <si>
    <t>1918-1979</t>
  </si>
  <si>
    <t>From 1976-77, 'health, education &amp; welfare' and 'entertainment &amp; personal services' combined under 'professional'</t>
  </si>
  <si>
    <t>ComTax report</t>
  </si>
  <si>
    <t>Primary production</t>
  </si>
  <si>
    <t>Mining</t>
  </si>
  <si>
    <t>Manufacturing</t>
  </si>
  <si>
    <t>Building and construction</t>
  </si>
  <si>
    <t>Transport and communication</t>
  </si>
  <si>
    <t>Wholesale and retail trade</t>
  </si>
  <si>
    <t>Banking, finance and insurance</t>
  </si>
  <si>
    <t>Professional</t>
  </si>
  <si>
    <t>Government employees</t>
  </si>
  <si>
    <t>Other industry</t>
  </si>
  <si>
    <t xml:space="preserve">Not gainfully occupied </t>
  </si>
  <si>
    <t>Not stated</t>
  </si>
  <si>
    <t>no. as % of all estates</t>
  </si>
  <si>
    <r>
      <t xml:space="preserve">gross value assessed </t>
    </r>
    <r>
      <rPr>
        <sz val="10"/>
        <color theme="1"/>
        <rFont val="Calibri"/>
        <family val="2"/>
      </rPr>
      <t>£</t>
    </r>
    <r>
      <rPr>
        <sz val="10"/>
        <color theme="1"/>
        <rFont val="Calibri"/>
        <family val="2"/>
        <scheme val="minor"/>
      </rPr>
      <t>'000</t>
    </r>
  </si>
  <si>
    <t>gross value assessed $'000</t>
  </si>
  <si>
    <t>gross as % of all estates</t>
  </si>
  <si>
    <r>
      <t xml:space="preserve">net duty assessed </t>
    </r>
    <r>
      <rPr>
        <sz val="10"/>
        <color theme="1"/>
        <rFont val="Calibri"/>
        <family val="2"/>
      </rPr>
      <t>£</t>
    </r>
    <r>
      <rPr>
        <sz val="10"/>
        <color theme="1"/>
        <rFont val="Calibri"/>
        <family val="2"/>
        <scheme val="minor"/>
      </rPr>
      <t>'000</t>
    </r>
  </si>
  <si>
    <t>net duty assessed $'000</t>
  </si>
  <si>
    <t>net as % of all estates</t>
  </si>
  <si>
    <t>net duty as % of all estates</t>
  </si>
  <si>
    <t>no. of estates</t>
  </si>
  <si>
    <t>1957-1977</t>
  </si>
  <si>
    <t>1957-1976</t>
  </si>
  <si>
    <t>Estate duty: number of deceased estates, gross value assessed, and duty assessed, by financial year and by occupation of deceased</t>
  </si>
  <si>
    <t>Federal estate duty: number of deceased estates, gross value assessed, and duty assessed, by financial year and by occupation of deceased</t>
  </si>
  <si>
    <t>Data are compiled from the annual Report of the Commissioner of Taxation. For years 1959-60 onwards figures are drawn from the supplementary taxation statistics summaries (published separately).</t>
  </si>
  <si>
    <t>Estate duty: number of deceased estates, gross wealth and duty charged, by financial year and by wealth bracket</t>
  </si>
  <si>
    <t>Estate duty: gross assets valuations by wealth bracket/percentile; realty as a proportion of gross assets</t>
  </si>
  <si>
    <t>Estate duty: amount of duty payable, by wealth bracket/percentile</t>
  </si>
  <si>
    <t>Estate duty: number of deceased estates, by wealth bracket/percentile, by occupation</t>
  </si>
  <si>
    <t>Australia: all occupations</t>
  </si>
  <si>
    <t>All deceased estates</t>
  </si>
  <si>
    <t>Primary producers</t>
  </si>
  <si>
    <t>Wholesale-retail</t>
  </si>
  <si>
    <t>Professions</t>
  </si>
  <si>
    <t>Other occupations</t>
  </si>
  <si>
    <t>Not gainfully occupied</t>
  </si>
  <si>
    <t>Bottom 50% of estates</t>
  </si>
  <si>
    <t>Top 10% of estates</t>
  </si>
  <si>
    <t>Top 1% of estates</t>
  </si>
  <si>
    <t>50th to 90th percentile</t>
  </si>
  <si>
    <t xml:space="preserve">numbers not reliable: category "industry not stated" is very large for this financial year (4199, or 30.44%) </t>
  </si>
  <si>
    <r>
      <t xml:space="preserve">bracket </t>
    </r>
    <r>
      <rPr>
        <b/>
        <sz val="10"/>
        <color theme="1"/>
        <rFont val="Calibri"/>
        <family val="2"/>
      </rPr>
      <t>£</t>
    </r>
  </si>
  <si>
    <t>reverse cum'ltv</t>
  </si>
  <si>
    <t>cum'ltv</t>
  </si>
  <si>
    <t>1-999</t>
  </si>
  <si>
    <t>1,000-1,499</t>
  </si>
  <si>
    <t>1,500-1,900</t>
  </si>
  <si>
    <t>2,000-2,499</t>
  </si>
  <si>
    <t>2,500-2,999</t>
  </si>
  <si>
    <t>%of Australia total</t>
  </si>
  <si>
    <t>out of Australia b50</t>
  </si>
  <si>
    <t>EM (E*0.5)</t>
  </si>
  <si>
    <t>%of Australia b50</t>
  </si>
  <si>
    <t>bottom 90%</t>
  </si>
  <si>
    <t>out of Australia b90</t>
  </si>
  <si>
    <t>%of Australia b90</t>
  </si>
  <si>
    <t>out of Australia t10</t>
  </si>
  <si>
    <t>E10</t>
  </si>
  <si>
    <t>%of Australia t10</t>
  </si>
  <si>
    <t>Ebb10-rc</t>
  </si>
  <si>
    <t>Eba10-nc</t>
  </si>
  <si>
    <t>out of Australia t1</t>
  </si>
  <si>
    <t>E1</t>
  </si>
  <si>
    <t>%of Australia t1</t>
  </si>
  <si>
    <t>Ebb1-rc</t>
  </si>
  <si>
    <t>Eba1-rc</t>
  </si>
  <si>
    <t>Eba1-nc</t>
  </si>
  <si>
    <t>E1 : Eba1</t>
  </si>
  <si>
    <t>50th-90th percentile</t>
  </si>
  <si>
    <t>out of Australia 50-90</t>
  </si>
  <si>
    <t>E50-90</t>
  </si>
  <si>
    <t>%of Australia 50-90</t>
  </si>
  <si>
    <t>Primary producers: % of all estates</t>
  </si>
  <si>
    <t>Wholesale-retail: % of all estates</t>
  </si>
  <si>
    <t>Professions: % of all estates</t>
  </si>
  <si>
    <t>Other occupations: % of all estates</t>
  </si>
  <si>
    <t>Not gainfully occupied: % of all estates</t>
  </si>
  <si>
    <t>occupation total: % of all estates</t>
  </si>
  <si>
    <t>occupation total: out of bottom 50%</t>
  </si>
  <si>
    <t>occupation total: % of bottom 50%</t>
  </si>
  <si>
    <t>occupation total: out of top 10%</t>
  </si>
  <si>
    <t>occupation total: % of top 10%</t>
  </si>
  <si>
    <t>occupation total: out of top 1%</t>
  </si>
  <si>
    <t>occupation total: % of top 1%</t>
  </si>
  <si>
    <t>occupation total: % of 50-90 percentile</t>
  </si>
  <si>
    <t xml:space="preserve">In this sheet, four occupations are selected for detailed analysis; future updates will include more occupations. </t>
  </si>
  <si>
    <t>Data are compiled directly from the annual Report of the Commissioner of Taxation. For years 1959-60 onwards figures are drawn from the supplementary taxation statistics summaries (published separately).</t>
  </si>
  <si>
    <t>1938-1979</t>
  </si>
  <si>
    <t>External</t>
  </si>
  <si>
    <t>Comtax report</t>
  </si>
  <si>
    <r>
      <t xml:space="preserve">realty </t>
    </r>
    <r>
      <rPr>
        <sz val="10"/>
        <color theme="5" tint="-0.499984740745262"/>
        <rFont val="Calibri"/>
        <family val="2"/>
      </rPr>
      <t>£'000</t>
    </r>
  </si>
  <si>
    <r>
      <t xml:space="preserve">personalty </t>
    </r>
    <r>
      <rPr>
        <sz val="10"/>
        <color theme="5" tint="-0.499984740745262"/>
        <rFont val="Calibri"/>
        <family val="2"/>
      </rPr>
      <t>£</t>
    </r>
    <r>
      <rPr>
        <sz val="10"/>
        <color theme="5" tint="-0.499984740745262"/>
        <rFont val="Calibri"/>
        <family val="2"/>
        <scheme val="minor"/>
      </rPr>
      <t>'000</t>
    </r>
  </si>
  <si>
    <r>
      <t xml:space="preserve">total  </t>
    </r>
    <r>
      <rPr>
        <sz val="10"/>
        <color theme="5" tint="-0.499984740745262"/>
        <rFont val="Calibri"/>
        <family val="2"/>
      </rPr>
      <t>£'000</t>
    </r>
  </si>
  <si>
    <t>realty $'000</t>
  </si>
  <si>
    <t>personalty $'000</t>
  </si>
  <si>
    <t>total $'000</t>
  </si>
  <si>
    <t>NSW %realty</t>
  </si>
  <si>
    <t>VIC   %realty</t>
  </si>
  <si>
    <t>QLD %realty</t>
  </si>
  <si>
    <t>SA %realty</t>
  </si>
  <si>
    <t>WA %realty</t>
  </si>
  <si>
    <t>TAS %realty</t>
  </si>
  <si>
    <t>Aust %realty</t>
  </si>
  <si>
    <t>inc. in NSW</t>
  </si>
  <si>
    <t>not listed</t>
  </si>
  <si>
    <t>Federal Estate Duty: gross assets - realty and pesonalty (as assessed) by financial year, by location of assets</t>
  </si>
  <si>
    <t>Reports provide separate figures for i) location of assets and ii) office of assessment. This sheet compiles data for location of assets only.</t>
  </si>
  <si>
    <t>Author: Karen Strojek   ORCID 0000-0003-0370-6829   K.Strojek@latrobe.edu.au</t>
  </si>
  <si>
    <r>
      <t xml:space="preserve">Australian Bureau of Statistics, </t>
    </r>
    <r>
      <rPr>
        <i/>
        <sz val="11"/>
        <color theme="1"/>
        <rFont val="Calibri"/>
        <family val="2"/>
        <scheme val="minor"/>
      </rPr>
      <t>Australian Historical Population Statistics: Deaths</t>
    </r>
    <r>
      <rPr>
        <sz val="11"/>
        <color theme="1"/>
        <rFont val="Calibri"/>
        <family val="2"/>
        <scheme val="minor"/>
      </rPr>
      <t xml:space="preserve"> (2014), cat. No.3105.0.65.001, &lt;https://www.abs.gov.au/AUSSTATS/abs@.nsf/DetailsPage/3105.0.65.0012014&gt;, accessed 20 Dec. 2017. </t>
    </r>
  </si>
  <si>
    <r>
      <t xml:space="preserve">Australia, Parliament, </t>
    </r>
    <r>
      <rPr>
        <i/>
        <sz val="11"/>
        <color theme="1"/>
        <rFont val="Calibri"/>
        <family val="2"/>
        <scheme val="minor"/>
      </rPr>
      <t xml:space="preserve">Taxation Statistics 1970-71: Supplement to the Fiftieth Report to Parliament of the Commissioner of Taxation, </t>
    </r>
    <r>
      <rPr>
        <sz val="11"/>
        <color theme="1"/>
        <rFont val="Calibri"/>
        <family val="2"/>
        <scheme val="minor"/>
      </rPr>
      <t>1972</t>
    </r>
    <r>
      <rPr>
        <i/>
        <sz val="11"/>
        <color theme="1"/>
        <rFont val="Calibri"/>
        <family val="2"/>
        <scheme val="minor"/>
      </rPr>
      <t xml:space="preserve"> - </t>
    </r>
    <r>
      <rPr>
        <sz val="11"/>
        <color theme="1"/>
        <rFont val="Calibri"/>
        <family val="2"/>
        <scheme val="minor"/>
      </rPr>
      <t>Parliamentary Paper No. 39,</t>
    </r>
    <r>
      <rPr>
        <i/>
        <sz val="11"/>
        <color theme="1"/>
        <rFont val="Calibri"/>
        <family val="2"/>
        <scheme val="minor"/>
      </rPr>
      <t xml:space="preserve"> </t>
    </r>
    <r>
      <rPr>
        <sz val="11"/>
        <color theme="1"/>
        <rFont val="Calibri"/>
        <family val="2"/>
        <scheme val="minor"/>
      </rPr>
      <t>Canberra, 1972.</t>
    </r>
  </si>
  <si>
    <r>
      <t xml:space="preserve">Australia, Parliament, </t>
    </r>
    <r>
      <rPr>
        <i/>
        <sz val="11"/>
        <color theme="1"/>
        <rFont val="Calibri"/>
        <family val="2"/>
        <scheme val="minor"/>
      </rPr>
      <t xml:space="preserve">Taxation Statistics 1979-80: Supplement to the Fifty-ninth Report to Parliament of the Commissioner of Taxation, </t>
    </r>
    <r>
      <rPr>
        <sz val="11"/>
        <color theme="1"/>
        <rFont val="Calibri"/>
        <family val="2"/>
        <scheme val="minor"/>
      </rPr>
      <t>1981</t>
    </r>
    <r>
      <rPr>
        <i/>
        <sz val="11"/>
        <color theme="1"/>
        <rFont val="Calibri"/>
        <family val="2"/>
        <scheme val="minor"/>
      </rPr>
      <t xml:space="preserve"> - </t>
    </r>
    <r>
      <rPr>
        <sz val="11"/>
        <color theme="1"/>
        <rFont val="Calibri"/>
        <family val="2"/>
        <scheme val="minor"/>
      </rPr>
      <t>Parliamentary Paper No. 99,</t>
    </r>
    <r>
      <rPr>
        <i/>
        <sz val="11"/>
        <color theme="1"/>
        <rFont val="Calibri"/>
        <family val="2"/>
        <scheme val="minor"/>
      </rPr>
      <t xml:space="preserve"> </t>
    </r>
    <r>
      <rPr>
        <sz val="11"/>
        <color theme="1"/>
        <rFont val="Calibri"/>
        <family val="2"/>
        <scheme val="minor"/>
      </rPr>
      <t>Canberra, 1981.</t>
    </r>
  </si>
  <si>
    <r>
      <t xml:space="preserve">Australia, Parliament, </t>
    </r>
    <r>
      <rPr>
        <i/>
        <sz val="11"/>
        <color theme="1"/>
        <rFont val="Calibri"/>
        <family val="2"/>
        <scheme val="minor"/>
      </rPr>
      <t xml:space="preserve">Taxation Statistics 1980-81: Supplement to the Sixtieth Report to Parliament of the Commissioner of Taxation, </t>
    </r>
    <r>
      <rPr>
        <sz val="11"/>
        <color theme="1"/>
        <rFont val="Calibri"/>
        <family val="2"/>
        <scheme val="minor"/>
      </rPr>
      <t>1982</t>
    </r>
    <r>
      <rPr>
        <i/>
        <sz val="11"/>
        <color theme="1"/>
        <rFont val="Calibri"/>
        <family val="2"/>
        <scheme val="minor"/>
      </rPr>
      <t xml:space="preserve"> - </t>
    </r>
    <r>
      <rPr>
        <sz val="11"/>
        <color theme="1"/>
        <rFont val="Calibri"/>
        <family val="2"/>
        <scheme val="minor"/>
      </rPr>
      <t>Parliamentary Paper No. 146,</t>
    </r>
    <r>
      <rPr>
        <i/>
        <sz val="11"/>
        <color theme="1"/>
        <rFont val="Calibri"/>
        <family val="2"/>
        <scheme val="minor"/>
      </rPr>
      <t xml:space="preserve"> </t>
    </r>
    <r>
      <rPr>
        <sz val="11"/>
        <color theme="1"/>
        <rFont val="Calibri"/>
        <family val="2"/>
        <scheme val="minor"/>
      </rPr>
      <t>Canberra, 1982.</t>
    </r>
  </si>
  <si>
    <r>
      <t xml:space="preserve">Australia, Parliament, </t>
    </r>
    <r>
      <rPr>
        <i/>
        <sz val="11"/>
        <color theme="1"/>
        <rFont val="Calibri"/>
        <family val="2"/>
        <scheme val="minor"/>
      </rPr>
      <t xml:space="preserve">Taxation Statistics 1978-79: Supplement to the Fifty-eighth Report to Parliament of the Commissioner of Taxation, </t>
    </r>
    <r>
      <rPr>
        <sz val="11"/>
        <color theme="1"/>
        <rFont val="Calibri"/>
        <family val="2"/>
        <scheme val="minor"/>
      </rPr>
      <t>1980</t>
    </r>
    <r>
      <rPr>
        <i/>
        <sz val="11"/>
        <color theme="1"/>
        <rFont val="Calibri"/>
        <family val="2"/>
        <scheme val="minor"/>
      </rPr>
      <t xml:space="preserve"> - </t>
    </r>
    <r>
      <rPr>
        <sz val="11"/>
        <color theme="1"/>
        <rFont val="Calibri"/>
        <family val="2"/>
        <scheme val="minor"/>
      </rPr>
      <t>Parliamentary Paper No. 130,</t>
    </r>
    <r>
      <rPr>
        <i/>
        <sz val="11"/>
        <color theme="1"/>
        <rFont val="Calibri"/>
        <family val="2"/>
        <scheme val="minor"/>
      </rPr>
      <t xml:space="preserve"> </t>
    </r>
    <r>
      <rPr>
        <sz val="11"/>
        <color theme="1"/>
        <rFont val="Calibri"/>
        <family val="2"/>
        <scheme val="minor"/>
      </rPr>
      <t>Canberra, 1980.</t>
    </r>
  </si>
  <si>
    <r>
      <t xml:space="preserve">Australia, Parliament, </t>
    </r>
    <r>
      <rPr>
        <i/>
        <sz val="11"/>
        <color theme="1"/>
        <rFont val="Calibri"/>
        <family val="2"/>
        <scheme val="minor"/>
      </rPr>
      <t xml:space="preserve">Taxation Statistics 1977-78: Supplement to the Fifty-seventh Report to Parliament of the Commissioner of Taxation, </t>
    </r>
    <r>
      <rPr>
        <sz val="11"/>
        <color theme="1"/>
        <rFont val="Calibri"/>
        <family val="2"/>
        <scheme val="minor"/>
      </rPr>
      <t>1979</t>
    </r>
    <r>
      <rPr>
        <i/>
        <sz val="11"/>
        <color theme="1"/>
        <rFont val="Calibri"/>
        <family val="2"/>
        <scheme val="minor"/>
      </rPr>
      <t xml:space="preserve"> - </t>
    </r>
    <r>
      <rPr>
        <sz val="11"/>
        <color theme="1"/>
        <rFont val="Calibri"/>
        <family val="2"/>
        <scheme val="minor"/>
      </rPr>
      <t>Parliamentary Paper No. 162,</t>
    </r>
    <r>
      <rPr>
        <i/>
        <sz val="11"/>
        <color theme="1"/>
        <rFont val="Calibri"/>
        <family val="2"/>
        <scheme val="minor"/>
      </rPr>
      <t xml:space="preserve"> </t>
    </r>
    <r>
      <rPr>
        <sz val="11"/>
        <color theme="1"/>
        <rFont val="Calibri"/>
        <family val="2"/>
        <scheme val="minor"/>
      </rPr>
      <t>Canberra, 1979.</t>
    </r>
  </si>
  <si>
    <r>
      <t xml:space="preserve">Australia, Parliament, </t>
    </r>
    <r>
      <rPr>
        <i/>
        <sz val="11"/>
        <color theme="1"/>
        <rFont val="Calibri"/>
        <family val="2"/>
        <scheme val="minor"/>
      </rPr>
      <t xml:space="preserve">Taxation Statistics 1976-77: Supplement to the Fifty-sixth Report to Parliament of the Commissioner of Taxation, </t>
    </r>
    <r>
      <rPr>
        <sz val="11"/>
        <color theme="1"/>
        <rFont val="Calibri"/>
        <family val="2"/>
        <scheme val="minor"/>
      </rPr>
      <t>1978</t>
    </r>
    <r>
      <rPr>
        <i/>
        <sz val="11"/>
        <color theme="1"/>
        <rFont val="Calibri"/>
        <family val="2"/>
        <scheme val="minor"/>
      </rPr>
      <t xml:space="preserve"> - </t>
    </r>
    <r>
      <rPr>
        <sz val="11"/>
        <color theme="1"/>
        <rFont val="Calibri"/>
        <family val="2"/>
        <scheme val="minor"/>
      </rPr>
      <t>Parliamentary Paper No. 2,</t>
    </r>
    <r>
      <rPr>
        <i/>
        <sz val="11"/>
        <color theme="1"/>
        <rFont val="Calibri"/>
        <family val="2"/>
        <scheme val="minor"/>
      </rPr>
      <t xml:space="preserve"> </t>
    </r>
    <r>
      <rPr>
        <sz val="11"/>
        <color theme="1"/>
        <rFont val="Calibri"/>
        <family val="2"/>
        <scheme val="minor"/>
      </rPr>
      <t>Canberra, 1978.</t>
    </r>
  </si>
  <si>
    <r>
      <t xml:space="preserve">Australia, Parliament, </t>
    </r>
    <r>
      <rPr>
        <i/>
        <sz val="11"/>
        <color theme="1"/>
        <rFont val="Calibri"/>
        <family val="2"/>
        <scheme val="minor"/>
      </rPr>
      <t xml:space="preserve">Taxation Statistics 1975-76: Supplement to the Fifty-fifth Report to Parliament of the Commissioner of Taxation, </t>
    </r>
    <r>
      <rPr>
        <sz val="11"/>
        <color theme="1"/>
        <rFont val="Calibri"/>
        <family val="2"/>
        <scheme val="minor"/>
      </rPr>
      <t>1977</t>
    </r>
    <r>
      <rPr>
        <i/>
        <sz val="11"/>
        <color theme="1"/>
        <rFont val="Calibri"/>
        <family val="2"/>
        <scheme val="minor"/>
      </rPr>
      <t xml:space="preserve"> - </t>
    </r>
    <r>
      <rPr>
        <sz val="11"/>
        <color theme="1"/>
        <rFont val="Calibri"/>
        <family val="2"/>
        <scheme val="minor"/>
      </rPr>
      <t>Parliamentary Paper No. 130,</t>
    </r>
    <r>
      <rPr>
        <i/>
        <sz val="11"/>
        <color theme="1"/>
        <rFont val="Calibri"/>
        <family val="2"/>
        <scheme val="minor"/>
      </rPr>
      <t xml:space="preserve"> </t>
    </r>
    <r>
      <rPr>
        <sz val="11"/>
        <color theme="1"/>
        <rFont val="Calibri"/>
        <family val="2"/>
        <scheme val="minor"/>
      </rPr>
      <t>Canberra, 1977.</t>
    </r>
  </si>
  <si>
    <r>
      <t xml:space="preserve">Australia, Parliament, </t>
    </r>
    <r>
      <rPr>
        <i/>
        <sz val="11"/>
        <color theme="1"/>
        <rFont val="Calibri"/>
        <family val="2"/>
        <scheme val="minor"/>
      </rPr>
      <t xml:space="preserve">Taxation Statistics 1974-75: Supplement to the Fifty-fourth Report to Parliament of the Commissioner of Taxation, </t>
    </r>
    <r>
      <rPr>
        <sz val="11"/>
        <color theme="1"/>
        <rFont val="Calibri"/>
        <family val="2"/>
        <scheme val="minor"/>
      </rPr>
      <t>1976</t>
    </r>
    <r>
      <rPr>
        <i/>
        <sz val="11"/>
        <color theme="1"/>
        <rFont val="Calibri"/>
        <family val="2"/>
        <scheme val="minor"/>
      </rPr>
      <t xml:space="preserve"> - </t>
    </r>
    <r>
      <rPr>
        <sz val="11"/>
        <color theme="1"/>
        <rFont val="Calibri"/>
        <family val="2"/>
        <scheme val="minor"/>
      </rPr>
      <t>Parliamentary Paper No. 171,</t>
    </r>
    <r>
      <rPr>
        <i/>
        <sz val="11"/>
        <color theme="1"/>
        <rFont val="Calibri"/>
        <family val="2"/>
        <scheme val="minor"/>
      </rPr>
      <t xml:space="preserve"> </t>
    </r>
    <r>
      <rPr>
        <sz val="11"/>
        <color theme="1"/>
        <rFont val="Calibri"/>
        <family val="2"/>
        <scheme val="minor"/>
      </rPr>
      <t>Canberra, 1976.</t>
    </r>
  </si>
  <si>
    <r>
      <t xml:space="preserve">Australia, Parliament, </t>
    </r>
    <r>
      <rPr>
        <i/>
        <sz val="11"/>
        <color theme="1"/>
        <rFont val="Calibri"/>
        <family val="2"/>
        <scheme val="minor"/>
      </rPr>
      <t xml:space="preserve">Taxation Statistics 1973-74: Supplement to the Fifty-third Report to Parliament of the Commissioner of Taxation, </t>
    </r>
    <r>
      <rPr>
        <sz val="11"/>
        <color theme="1"/>
        <rFont val="Calibri"/>
        <family val="2"/>
        <scheme val="minor"/>
      </rPr>
      <t>1975</t>
    </r>
    <r>
      <rPr>
        <i/>
        <sz val="11"/>
        <color theme="1"/>
        <rFont val="Calibri"/>
        <family val="2"/>
        <scheme val="minor"/>
      </rPr>
      <t xml:space="preserve"> - </t>
    </r>
    <r>
      <rPr>
        <sz val="11"/>
        <color theme="1"/>
        <rFont val="Calibri"/>
        <family val="2"/>
        <scheme val="minor"/>
      </rPr>
      <t>Parliamentary Paper No. 160,</t>
    </r>
    <r>
      <rPr>
        <i/>
        <sz val="11"/>
        <color theme="1"/>
        <rFont val="Calibri"/>
        <family val="2"/>
        <scheme val="minor"/>
      </rPr>
      <t xml:space="preserve"> </t>
    </r>
    <r>
      <rPr>
        <sz val="11"/>
        <color theme="1"/>
        <rFont val="Calibri"/>
        <family val="2"/>
        <scheme val="minor"/>
      </rPr>
      <t>Canberra, 1975.</t>
    </r>
  </si>
  <si>
    <r>
      <t xml:space="preserve">Australia, Parliament, </t>
    </r>
    <r>
      <rPr>
        <i/>
        <sz val="11"/>
        <color theme="1"/>
        <rFont val="Calibri"/>
        <family val="2"/>
        <scheme val="minor"/>
      </rPr>
      <t xml:space="preserve">Taxation Statistics 1972-73: Supplement to the Fifty-second Report to Parliament of the Commissioner of Taxation, </t>
    </r>
    <r>
      <rPr>
        <sz val="11"/>
        <color theme="1"/>
        <rFont val="Calibri"/>
        <family val="2"/>
        <scheme val="minor"/>
      </rPr>
      <t>1974</t>
    </r>
    <r>
      <rPr>
        <i/>
        <sz val="11"/>
        <color theme="1"/>
        <rFont val="Calibri"/>
        <family val="2"/>
        <scheme val="minor"/>
      </rPr>
      <t xml:space="preserve"> - </t>
    </r>
    <r>
      <rPr>
        <sz val="11"/>
        <color theme="1"/>
        <rFont val="Calibri"/>
        <family val="2"/>
        <scheme val="minor"/>
      </rPr>
      <t>Parliamentary Paper No. 95,</t>
    </r>
    <r>
      <rPr>
        <i/>
        <sz val="11"/>
        <color theme="1"/>
        <rFont val="Calibri"/>
        <family val="2"/>
        <scheme val="minor"/>
      </rPr>
      <t xml:space="preserve"> </t>
    </r>
    <r>
      <rPr>
        <sz val="11"/>
        <color theme="1"/>
        <rFont val="Calibri"/>
        <family val="2"/>
        <scheme val="minor"/>
      </rPr>
      <t>Canberra, 1974.</t>
    </r>
  </si>
  <si>
    <r>
      <t xml:space="preserve">Australia, Parliament, </t>
    </r>
    <r>
      <rPr>
        <i/>
        <sz val="11"/>
        <color theme="1"/>
        <rFont val="Calibri"/>
        <family val="2"/>
        <scheme val="minor"/>
      </rPr>
      <t xml:space="preserve">Taxation Statistics 1971-72: Supplement to the Fifty-first Report to Parliament of the Commissioner of Taxation, </t>
    </r>
    <r>
      <rPr>
        <sz val="11"/>
        <color theme="1"/>
        <rFont val="Calibri"/>
        <family val="2"/>
        <scheme val="minor"/>
      </rPr>
      <t>1973</t>
    </r>
    <r>
      <rPr>
        <i/>
        <sz val="11"/>
        <color theme="1"/>
        <rFont val="Calibri"/>
        <family val="2"/>
        <scheme val="minor"/>
      </rPr>
      <t xml:space="preserve"> - </t>
    </r>
    <r>
      <rPr>
        <sz val="11"/>
        <color theme="1"/>
        <rFont val="Calibri"/>
        <family val="2"/>
        <scheme val="minor"/>
      </rPr>
      <t>Parliamentary Paper No. 10,</t>
    </r>
    <r>
      <rPr>
        <i/>
        <sz val="11"/>
        <color theme="1"/>
        <rFont val="Calibri"/>
        <family val="2"/>
        <scheme val="minor"/>
      </rPr>
      <t xml:space="preserve"> </t>
    </r>
    <r>
      <rPr>
        <sz val="11"/>
        <color theme="1"/>
        <rFont val="Calibri"/>
        <family val="2"/>
        <scheme val="minor"/>
      </rPr>
      <t>Canberra, 1973.</t>
    </r>
  </si>
  <si>
    <r>
      <t xml:space="preserve">Australia, Parliament, </t>
    </r>
    <r>
      <rPr>
        <i/>
        <sz val="11"/>
        <color theme="1"/>
        <rFont val="Calibri"/>
        <family val="2"/>
        <scheme val="minor"/>
      </rPr>
      <t xml:space="preserve">Taxation Statistics 1969-70: Supplement to the Forty-ninth Report to Parliament of the Commissioner of Taxation, </t>
    </r>
    <r>
      <rPr>
        <sz val="11"/>
        <color theme="1"/>
        <rFont val="Calibri"/>
        <family val="2"/>
        <scheme val="minor"/>
      </rPr>
      <t>1970</t>
    </r>
    <r>
      <rPr>
        <i/>
        <sz val="11"/>
        <color theme="1"/>
        <rFont val="Calibri"/>
        <family val="2"/>
        <scheme val="minor"/>
      </rPr>
      <t xml:space="preserve"> - </t>
    </r>
    <r>
      <rPr>
        <sz val="11"/>
        <color theme="1"/>
        <rFont val="Calibri"/>
        <family val="2"/>
        <scheme val="minor"/>
      </rPr>
      <t>Parliamentary Paper No. 140,</t>
    </r>
    <r>
      <rPr>
        <i/>
        <sz val="11"/>
        <color theme="1"/>
        <rFont val="Calibri"/>
        <family val="2"/>
        <scheme val="minor"/>
      </rPr>
      <t xml:space="preserve"> </t>
    </r>
    <r>
      <rPr>
        <sz val="11"/>
        <color theme="1"/>
        <rFont val="Calibri"/>
        <family val="2"/>
        <scheme val="minor"/>
      </rPr>
      <t>Canberra, 1970.</t>
    </r>
  </si>
  <si>
    <r>
      <t xml:space="preserve">Australia, Parliament, </t>
    </r>
    <r>
      <rPr>
        <i/>
        <sz val="11"/>
        <color theme="1"/>
        <rFont val="Calibri"/>
        <family val="2"/>
        <scheme val="minor"/>
      </rPr>
      <t xml:space="preserve">Taxation Statistics 1968-69: Supplement to the Forty-eighth Report to Parliament of the Commissioner of Taxation, </t>
    </r>
    <r>
      <rPr>
        <sz val="11"/>
        <color theme="1"/>
        <rFont val="Calibri"/>
        <family val="2"/>
        <scheme val="minor"/>
      </rPr>
      <t>1970</t>
    </r>
    <r>
      <rPr>
        <i/>
        <sz val="11"/>
        <color theme="1"/>
        <rFont val="Calibri"/>
        <family val="2"/>
        <scheme val="minor"/>
      </rPr>
      <t xml:space="preserve"> - </t>
    </r>
    <r>
      <rPr>
        <sz val="11"/>
        <color theme="1"/>
        <rFont val="Calibri"/>
        <family val="2"/>
        <scheme val="minor"/>
      </rPr>
      <t>Parliamentary Paper No. 105,</t>
    </r>
    <r>
      <rPr>
        <i/>
        <sz val="11"/>
        <color theme="1"/>
        <rFont val="Calibri"/>
        <family val="2"/>
        <scheme val="minor"/>
      </rPr>
      <t xml:space="preserve"> </t>
    </r>
    <r>
      <rPr>
        <sz val="11"/>
        <color theme="1"/>
        <rFont val="Calibri"/>
        <family val="2"/>
        <scheme val="minor"/>
      </rPr>
      <t>Canberra, 1970.</t>
    </r>
  </si>
  <si>
    <r>
      <t xml:space="preserve">Australia, Parliament, </t>
    </r>
    <r>
      <rPr>
        <i/>
        <sz val="11"/>
        <color theme="1"/>
        <rFont val="Calibri"/>
        <family val="2"/>
        <scheme val="minor"/>
      </rPr>
      <t xml:space="preserve">Taxation Statistics 1967-68: Second Supplement to the Forty-seventh Report to Parliament of the Commissioner of Taxation, </t>
    </r>
    <r>
      <rPr>
        <sz val="11"/>
        <color theme="1"/>
        <rFont val="Calibri"/>
        <family val="2"/>
        <scheme val="minor"/>
      </rPr>
      <t>1969</t>
    </r>
    <r>
      <rPr>
        <i/>
        <sz val="11"/>
        <color theme="1"/>
        <rFont val="Calibri"/>
        <family val="2"/>
        <scheme val="minor"/>
      </rPr>
      <t xml:space="preserve"> - </t>
    </r>
    <r>
      <rPr>
        <sz val="11"/>
        <color theme="1"/>
        <rFont val="Calibri"/>
        <family val="2"/>
        <scheme val="minor"/>
      </rPr>
      <t>Parliamentary Paper No. 54,</t>
    </r>
    <r>
      <rPr>
        <i/>
        <sz val="11"/>
        <color theme="1"/>
        <rFont val="Calibri"/>
        <family val="2"/>
        <scheme val="minor"/>
      </rPr>
      <t xml:space="preserve"> </t>
    </r>
    <r>
      <rPr>
        <sz val="11"/>
        <color theme="1"/>
        <rFont val="Calibri"/>
        <family val="2"/>
        <scheme val="minor"/>
      </rPr>
      <t>Canberra, 1969.</t>
    </r>
  </si>
  <si>
    <r>
      <t xml:space="preserve">Australia, Parliament, </t>
    </r>
    <r>
      <rPr>
        <i/>
        <sz val="11"/>
        <color theme="1"/>
        <rFont val="Calibri"/>
        <family val="2"/>
        <scheme val="minor"/>
      </rPr>
      <t xml:space="preserve">Taxation Statistics 1966-67: Supplement to the Forty-seventh Report to Parliament of the Commissioner of Taxation, </t>
    </r>
    <r>
      <rPr>
        <sz val="11"/>
        <color theme="1"/>
        <rFont val="Calibri"/>
        <family val="2"/>
        <scheme val="minor"/>
      </rPr>
      <t>1968</t>
    </r>
    <r>
      <rPr>
        <i/>
        <sz val="11"/>
        <color theme="1"/>
        <rFont val="Calibri"/>
        <family val="2"/>
        <scheme val="minor"/>
      </rPr>
      <t xml:space="preserve"> - </t>
    </r>
    <r>
      <rPr>
        <sz val="11"/>
        <color theme="1"/>
        <rFont val="Calibri"/>
        <family val="2"/>
        <scheme val="minor"/>
      </rPr>
      <t>Parliamentary Paper No. 109,</t>
    </r>
    <r>
      <rPr>
        <i/>
        <sz val="11"/>
        <color theme="1"/>
        <rFont val="Calibri"/>
        <family val="2"/>
        <scheme val="minor"/>
      </rPr>
      <t xml:space="preserve"> </t>
    </r>
    <r>
      <rPr>
        <sz val="11"/>
        <color theme="1"/>
        <rFont val="Calibri"/>
        <family val="2"/>
        <scheme val="minor"/>
      </rPr>
      <t>Canberra, 1968.</t>
    </r>
  </si>
  <si>
    <r>
      <t xml:space="preserve">Australia, Parliament, </t>
    </r>
    <r>
      <rPr>
        <i/>
        <sz val="11"/>
        <color theme="1"/>
        <rFont val="Calibri"/>
        <family val="2"/>
        <scheme val="minor"/>
      </rPr>
      <t xml:space="preserve">Taxation Statistics 1965-66: Supplement to the Forty-sixth Report to Parliament of the Commissioner of Taxation, </t>
    </r>
    <r>
      <rPr>
        <sz val="11"/>
        <color theme="1"/>
        <rFont val="Calibri"/>
        <family val="2"/>
        <scheme val="minor"/>
      </rPr>
      <t>1967</t>
    </r>
    <r>
      <rPr>
        <i/>
        <sz val="11"/>
        <color theme="1"/>
        <rFont val="Calibri"/>
        <family val="2"/>
        <scheme val="minor"/>
      </rPr>
      <t xml:space="preserve"> - </t>
    </r>
    <r>
      <rPr>
        <sz val="11"/>
        <color theme="1"/>
        <rFont val="Calibri"/>
        <family val="2"/>
        <scheme val="minor"/>
      </rPr>
      <t>Parliamentary Paper No. 97,</t>
    </r>
    <r>
      <rPr>
        <i/>
        <sz val="11"/>
        <color theme="1"/>
        <rFont val="Calibri"/>
        <family val="2"/>
        <scheme val="minor"/>
      </rPr>
      <t xml:space="preserve"> </t>
    </r>
    <r>
      <rPr>
        <sz val="11"/>
        <color theme="1"/>
        <rFont val="Calibri"/>
        <family val="2"/>
        <scheme val="minor"/>
      </rPr>
      <t>Canberra, 1968.</t>
    </r>
  </si>
  <si>
    <r>
      <t xml:space="preserve">Department of the Treasury (Australia), </t>
    </r>
    <r>
      <rPr>
        <i/>
        <sz val="11"/>
        <color theme="1"/>
        <rFont val="Calibri"/>
        <family val="2"/>
        <scheme val="minor"/>
      </rPr>
      <t>Sixth Annual Report of the Commissioner of Taxation: Year 1915-16</t>
    </r>
    <r>
      <rPr>
        <sz val="11"/>
        <color theme="1"/>
        <rFont val="Calibri"/>
        <family val="2"/>
        <scheme val="minor"/>
      </rPr>
      <t xml:space="preserve"> (Melbourne: HJ Green, Acting Government Printer for the State of Victoria, 1918).</t>
    </r>
  </si>
  <si>
    <r>
      <t xml:space="preserve">Department of the Treasury (Australia), </t>
    </r>
    <r>
      <rPr>
        <i/>
        <sz val="11"/>
        <color theme="1"/>
        <rFont val="Calibri"/>
        <family val="2"/>
        <scheme val="minor"/>
      </rPr>
      <t>Seventh Annual Report of the Commissioner of Taxation: Years 1916-17 to 1919-20</t>
    </r>
    <r>
      <rPr>
        <sz val="11"/>
        <color theme="1"/>
        <rFont val="Calibri"/>
        <family val="2"/>
        <scheme val="minor"/>
      </rPr>
      <t xml:space="preserve"> (Melbourne: Albert J Mullett, Government Printer for the State of Victoria, 1921).</t>
    </r>
  </si>
  <si>
    <r>
      <t xml:space="preserve">Department of the Treasury (Australia), </t>
    </r>
    <r>
      <rPr>
        <i/>
        <sz val="11"/>
        <color theme="1"/>
        <rFont val="Calibri"/>
        <family val="2"/>
        <scheme val="minor"/>
      </rPr>
      <t>Ninth Report of the Commissioner of Taxation: Years 1923-24 and 1924-25</t>
    </r>
    <r>
      <rPr>
        <sz val="11"/>
        <color theme="1"/>
        <rFont val="Calibri"/>
        <family val="2"/>
        <scheme val="minor"/>
      </rPr>
      <t xml:space="preserve"> (Melbourne: HJ Green, Government Printer for the State of Victoria, 1926).</t>
    </r>
  </si>
  <si>
    <r>
      <t xml:space="preserve">Department of the Treasury (Australia), </t>
    </r>
    <r>
      <rPr>
        <i/>
        <sz val="11"/>
        <color theme="1"/>
        <rFont val="Calibri"/>
        <family val="2"/>
        <scheme val="minor"/>
      </rPr>
      <t>Tenth Report of the Commissioner of Taxation: Years 1923-24, 1924-25 and 1925-26</t>
    </r>
    <r>
      <rPr>
        <sz val="11"/>
        <color theme="1"/>
        <rFont val="Calibri"/>
        <family val="2"/>
        <scheme val="minor"/>
      </rPr>
      <t xml:space="preserve"> (Melbourne: HJ Green, Government Printer for the State of Victoria, 1927).</t>
    </r>
  </si>
  <si>
    <r>
      <t xml:space="preserve">Department of the Treasury (Australia), </t>
    </r>
    <r>
      <rPr>
        <i/>
        <sz val="11"/>
        <color theme="1"/>
        <rFont val="Calibri"/>
        <family val="2"/>
        <scheme val="minor"/>
      </rPr>
      <t>Twelfth Report of the Commissioner of Taxation: Years 1925-26, 1926-27, 1927-28 and 1928-29</t>
    </r>
    <r>
      <rPr>
        <sz val="11"/>
        <color theme="1"/>
        <rFont val="Calibri"/>
        <family val="2"/>
        <scheme val="minor"/>
      </rPr>
      <t xml:space="preserve"> (Canberra: HJ Green, Government Printer, 1929).</t>
    </r>
  </si>
  <si>
    <r>
      <t xml:space="preserve">Department of the Treasury (Australia), </t>
    </r>
    <r>
      <rPr>
        <i/>
        <sz val="11"/>
        <color theme="1"/>
        <rFont val="Calibri"/>
        <family val="2"/>
        <scheme val="minor"/>
      </rPr>
      <t>Thirteenth Report of the Commissioner of Taxation: Years 1926-27, 1927-28, 1928-29 and 1929-30</t>
    </r>
    <r>
      <rPr>
        <sz val="11"/>
        <color theme="1"/>
        <rFont val="Calibri"/>
        <family val="2"/>
        <scheme val="minor"/>
      </rPr>
      <t xml:space="preserve"> (Canberra: HJ Green, Government Printer, 1930).</t>
    </r>
  </si>
  <si>
    <r>
      <t xml:space="preserve">Department of the Treasury (Australia), </t>
    </r>
    <r>
      <rPr>
        <i/>
        <sz val="11"/>
        <color theme="1"/>
        <rFont val="Calibri"/>
        <family val="2"/>
        <scheme val="minor"/>
      </rPr>
      <t>Fourteenth Report of the Commissioner of Taxation: Years 1927-28, 1928-29, 1929-30 and 1930-31</t>
    </r>
    <r>
      <rPr>
        <sz val="11"/>
        <color theme="1"/>
        <rFont val="Calibri"/>
        <family val="2"/>
        <scheme val="minor"/>
      </rPr>
      <t xml:space="preserve"> (Canberra: LF Johnston, Commonwealth Government Printer, 1932).</t>
    </r>
  </si>
  <si>
    <r>
      <t xml:space="preserve">Department of the Treasury (Australia), </t>
    </r>
    <r>
      <rPr>
        <i/>
        <sz val="11"/>
        <color theme="1"/>
        <rFont val="Calibri"/>
        <family val="2"/>
        <scheme val="minor"/>
      </rPr>
      <t>Fifteenth Report of the Commissioner of Taxation: Years 1928-29, 1929-30, 1930-31 and 1931-32</t>
    </r>
    <r>
      <rPr>
        <sz val="11"/>
        <color theme="1"/>
        <rFont val="Calibri"/>
        <family val="2"/>
        <scheme val="minor"/>
      </rPr>
      <t xml:space="preserve"> (Canberra: LF Johnston, Commonwealth Government Printer, 1933).</t>
    </r>
  </si>
  <si>
    <r>
      <t xml:space="preserve">Department of the Treasury (Australia), </t>
    </r>
    <r>
      <rPr>
        <i/>
        <sz val="11"/>
        <color theme="1"/>
        <rFont val="Calibri"/>
        <family val="2"/>
        <scheme val="minor"/>
      </rPr>
      <t>Sixteenth Report of the Commissioner of Taxation: Years 1930-31, 1931-32, 1932-33 and Part 1933-34</t>
    </r>
    <r>
      <rPr>
        <sz val="11"/>
        <color theme="1"/>
        <rFont val="Calibri"/>
        <family val="2"/>
        <scheme val="minor"/>
      </rPr>
      <t xml:space="preserve"> (Canberra: LF Johnston, Commonwealth Government Printer, 1934).</t>
    </r>
  </si>
  <si>
    <r>
      <t>Department of the Treasury (Australia),</t>
    </r>
    <r>
      <rPr>
        <i/>
        <sz val="11"/>
        <color theme="1"/>
        <rFont val="Calibri"/>
        <family val="2"/>
        <scheme val="minor"/>
      </rPr>
      <t xml:space="preserve"> Thirty-fifth Report of the Commissioner of Taxation</t>
    </r>
    <r>
      <rPr>
        <sz val="11"/>
        <color theme="1"/>
        <rFont val="Calibri"/>
        <family val="2"/>
        <scheme val="minor"/>
      </rPr>
      <t xml:space="preserve"> (Canberra: JA Arthur, Commonwealth Government Printer, 1957).</t>
    </r>
  </si>
  <si>
    <r>
      <t>Department of the Treasury (Australia),</t>
    </r>
    <r>
      <rPr>
        <i/>
        <sz val="11"/>
        <color theme="1"/>
        <rFont val="Calibri"/>
        <family val="2"/>
        <scheme val="minor"/>
      </rPr>
      <t xml:space="preserve"> Thirty-fourth Report of the Commissioner of Taxation</t>
    </r>
    <r>
      <rPr>
        <sz val="11"/>
        <color theme="1"/>
        <rFont val="Calibri"/>
        <family val="2"/>
        <scheme val="minor"/>
      </rPr>
      <t xml:space="preserve"> (Canberra: JA Arthur, Government Printing Office, 1955).</t>
    </r>
  </si>
  <si>
    <r>
      <t>Department of the Treasury (Australia),</t>
    </r>
    <r>
      <rPr>
        <i/>
        <sz val="11"/>
        <color theme="1"/>
        <rFont val="Calibri"/>
        <family val="2"/>
        <scheme val="minor"/>
      </rPr>
      <t xml:space="preserve"> Thirty-third Report of the Commissioner of Taxation</t>
    </r>
    <r>
      <rPr>
        <sz val="11"/>
        <color theme="1"/>
        <rFont val="Calibri"/>
        <family val="2"/>
        <scheme val="minor"/>
      </rPr>
      <t xml:space="preserve"> (Canberra: JA Arthur, Government Printing Office, 1955).</t>
    </r>
  </si>
  <si>
    <r>
      <t>Department of the Treasury (Australia),</t>
    </r>
    <r>
      <rPr>
        <i/>
        <sz val="11"/>
        <color theme="1"/>
        <rFont val="Calibri"/>
        <family val="2"/>
        <scheme val="minor"/>
      </rPr>
      <t xml:space="preserve"> Thirty-second Report of the Commissioner of Taxation</t>
    </r>
    <r>
      <rPr>
        <sz val="11"/>
        <color theme="1"/>
        <rFont val="Calibri"/>
        <family val="2"/>
        <scheme val="minor"/>
      </rPr>
      <t xml:space="preserve"> (Canberra: LF Johnston, Commonwealth Government Printer, 1953).</t>
    </r>
  </si>
  <si>
    <r>
      <t>Department of the Treasury (Australia),</t>
    </r>
    <r>
      <rPr>
        <i/>
        <sz val="11"/>
        <color theme="1"/>
        <rFont val="Calibri"/>
        <family val="2"/>
        <scheme val="minor"/>
      </rPr>
      <t xml:space="preserve"> Thirty-first Report of the Commissioner of Taxation</t>
    </r>
    <r>
      <rPr>
        <sz val="11"/>
        <color theme="1"/>
        <rFont val="Calibri"/>
        <family val="2"/>
        <scheme val="minor"/>
      </rPr>
      <t xml:space="preserve"> (Canberra: LF Johnston, Commonwealth Government Printer, 1952).</t>
    </r>
  </si>
  <si>
    <r>
      <t>Department of the Treasury (Australia),</t>
    </r>
    <r>
      <rPr>
        <i/>
        <sz val="11"/>
        <color theme="1"/>
        <rFont val="Calibri"/>
        <family val="2"/>
        <scheme val="minor"/>
      </rPr>
      <t xml:space="preserve"> Thirtieth Report of the Commissioner of Taxation</t>
    </r>
    <r>
      <rPr>
        <sz val="11"/>
        <color theme="1"/>
        <rFont val="Calibri"/>
        <family val="2"/>
        <scheme val="minor"/>
      </rPr>
      <t xml:space="preserve"> (Canberra: LF Johnston, Commonwealth Government Printer, 1952).</t>
    </r>
  </si>
  <si>
    <r>
      <t>Department of the Treasury (Australia),</t>
    </r>
    <r>
      <rPr>
        <i/>
        <sz val="11"/>
        <color theme="1"/>
        <rFont val="Calibri"/>
        <family val="2"/>
        <scheme val="minor"/>
      </rPr>
      <t xml:space="preserve"> Twenty-ninth Report of the Commissioner of Taxation</t>
    </r>
    <r>
      <rPr>
        <sz val="11"/>
        <color theme="1"/>
        <rFont val="Calibri"/>
        <family val="2"/>
        <scheme val="minor"/>
      </rPr>
      <t xml:space="preserve"> (Canberra: LF Johnston, Commonwealth Government Printer, 1951).</t>
    </r>
  </si>
  <si>
    <r>
      <t>Department of the Treasury (Australia),</t>
    </r>
    <r>
      <rPr>
        <i/>
        <sz val="11"/>
        <color theme="1"/>
        <rFont val="Calibri"/>
        <family val="2"/>
        <scheme val="minor"/>
      </rPr>
      <t xml:space="preserve"> Twenty-eighth Report of the Commissioner of Taxation</t>
    </r>
    <r>
      <rPr>
        <sz val="11"/>
        <color theme="1"/>
        <rFont val="Calibri"/>
        <family val="2"/>
        <scheme val="minor"/>
      </rPr>
      <t xml:space="preserve"> (Canberra: LF Johnston, Commonwealth Government Printer, 1950).</t>
    </r>
  </si>
  <si>
    <r>
      <t>Department of the Treasury (Australia),</t>
    </r>
    <r>
      <rPr>
        <i/>
        <sz val="11"/>
        <color theme="1"/>
        <rFont val="Calibri"/>
        <family val="2"/>
        <scheme val="minor"/>
      </rPr>
      <t xml:space="preserve"> Twenty-seventh Report of the Commissioner of Taxation</t>
    </r>
    <r>
      <rPr>
        <sz val="11"/>
        <color theme="1"/>
        <rFont val="Calibri"/>
        <family val="2"/>
        <scheme val="minor"/>
      </rPr>
      <t xml:space="preserve"> (Canberra: LF Johnston, Commonwealth Government Printer, 1948).</t>
    </r>
  </si>
  <si>
    <r>
      <t>Department of the Treasury (Australia),</t>
    </r>
    <r>
      <rPr>
        <i/>
        <sz val="11"/>
        <color theme="1"/>
        <rFont val="Calibri"/>
        <family val="2"/>
        <scheme val="minor"/>
      </rPr>
      <t xml:space="preserve"> Twenty-sixth Report of the Commissioner of Taxation</t>
    </r>
    <r>
      <rPr>
        <sz val="11"/>
        <color theme="1"/>
        <rFont val="Calibri"/>
        <family val="2"/>
        <scheme val="minor"/>
      </rPr>
      <t xml:space="preserve"> (Canberra: LF Johnston, Commonwealth Government Printer, 1947).</t>
    </r>
  </si>
  <si>
    <r>
      <t>Department of the Treasury (Australia),</t>
    </r>
    <r>
      <rPr>
        <i/>
        <sz val="11"/>
        <color theme="1"/>
        <rFont val="Calibri"/>
        <family val="2"/>
        <scheme val="minor"/>
      </rPr>
      <t xml:space="preserve"> Twenty-fifth Report of the Commissioner of Taxation</t>
    </r>
    <r>
      <rPr>
        <sz val="11"/>
        <color theme="1"/>
        <rFont val="Calibri"/>
        <family val="2"/>
        <scheme val="minor"/>
      </rPr>
      <t xml:space="preserve"> (Canberra: LF Johnston, Commonwealth Government Printer, 1945).</t>
    </r>
  </si>
  <si>
    <r>
      <t>Department of the Treasury (Australia),</t>
    </r>
    <r>
      <rPr>
        <i/>
        <sz val="11"/>
        <color theme="1"/>
        <rFont val="Calibri"/>
        <family val="2"/>
        <scheme val="minor"/>
      </rPr>
      <t xml:space="preserve"> Thirty-sixth Report of the Commissioner of Taxation</t>
    </r>
    <r>
      <rPr>
        <sz val="11"/>
        <color theme="1"/>
        <rFont val="Calibri"/>
        <family val="2"/>
        <scheme val="minor"/>
      </rPr>
      <t xml:space="preserve"> (Canberra: JA Arthur, Commonwealth Government Printer, 1958).</t>
    </r>
  </si>
  <si>
    <r>
      <t>Department of the Treasury (Australia),</t>
    </r>
    <r>
      <rPr>
        <i/>
        <sz val="11"/>
        <color theme="1"/>
        <rFont val="Calibri"/>
        <family val="2"/>
        <scheme val="minor"/>
      </rPr>
      <t xml:space="preserve"> Thirty-seventh Report of the Commissioner of Taxation</t>
    </r>
    <r>
      <rPr>
        <sz val="11"/>
        <color theme="1"/>
        <rFont val="Calibri"/>
        <family val="2"/>
        <scheme val="minor"/>
      </rPr>
      <t xml:space="preserve"> (Canberra: JA Arthur, Commonwealth Government Printer, 1959).</t>
    </r>
  </si>
  <si>
    <r>
      <t>Department of the Treasury (Australia),</t>
    </r>
    <r>
      <rPr>
        <i/>
        <sz val="11"/>
        <color theme="1"/>
        <rFont val="Calibri"/>
        <family val="2"/>
        <scheme val="minor"/>
      </rPr>
      <t xml:space="preserve"> Thirty-eighth Report of the Commissioner of Taxation</t>
    </r>
    <r>
      <rPr>
        <sz val="11"/>
        <color theme="1"/>
        <rFont val="Calibri"/>
        <family val="2"/>
        <scheme val="minor"/>
      </rPr>
      <t xml:space="preserve"> (Canberra: JA Arthur, Commonwealth Government Printer, 1959).</t>
    </r>
  </si>
  <si>
    <r>
      <t xml:space="preserve">Department of the Treasury (Australia), </t>
    </r>
    <r>
      <rPr>
        <i/>
        <sz val="11"/>
        <color theme="1"/>
        <rFont val="Calibri"/>
        <family val="2"/>
        <scheme val="minor"/>
      </rPr>
      <t>Thirty-ninth Report of the Commissioner of Taxation: Dated 1st June 1960</t>
    </r>
    <r>
      <rPr>
        <sz val="11"/>
        <color theme="1"/>
        <rFont val="Calibri"/>
        <family val="2"/>
        <scheme val="minor"/>
      </rPr>
      <t xml:space="preserve"> (Canberra: JA Arthur, Commonwealth Government Printer, 1961).</t>
    </r>
  </si>
  <si>
    <r>
      <t xml:space="preserve">Department of the Treasury (Australia), </t>
    </r>
    <r>
      <rPr>
        <i/>
        <sz val="11"/>
        <color theme="1"/>
        <rFont val="Calibri"/>
        <family val="2"/>
        <scheme val="minor"/>
      </rPr>
      <t>Taxation Statistics 1959-60: Supplement to the Fortieth Report to Parliament of the Commissioner of Taxation</t>
    </r>
    <r>
      <rPr>
        <sz val="11"/>
        <color theme="1"/>
        <rFont val="Calibri"/>
        <family val="2"/>
        <scheme val="minor"/>
      </rPr>
      <t xml:space="preserve"> (Canberra: JA Arthur, Commonwealth Government Printer, 1962).</t>
    </r>
  </si>
  <si>
    <r>
      <t xml:space="preserve">Department of the Treasury (Australia), </t>
    </r>
    <r>
      <rPr>
        <i/>
        <sz val="11"/>
        <color theme="1"/>
        <rFont val="Calibri"/>
        <family val="2"/>
        <scheme val="minor"/>
      </rPr>
      <t>Taxation Statistics 1960-61: Supplement to the Forty-first Report to Parliament of the Commissioner of Taxation</t>
    </r>
    <r>
      <rPr>
        <sz val="11"/>
        <color theme="1"/>
        <rFont val="Calibri"/>
        <family val="2"/>
        <scheme val="minor"/>
      </rPr>
      <t xml:space="preserve"> (Canberra: JA Arthur, Commonwealth Government Printer, 1962).</t>
    </r>
  </si>
  <si>
    <r>
      <t xml:space="preserve">Department of the Treasury (Australia), </t>
    </r>
    <r>
      <rPr>
        <i/>
        <sz val="11"/>
        <color theme="1"/>
        <rFont val="Calibri"/>
        <family val="2"/>
        <scheme val="minor"/>
      </rPr>
      <t>Taxation Statistics 1961-62: Supplement to the Forty-second Report to Parliament of the Commissioner of Taxation</t>
    </r>
    <r>
      <rPr>
        <sz val="11"/>
        <color theme="1"/>
        <rFont val="Calibri"/>
        <family val="2"/>
        <scheme val="minor"/>
      </rPr>
      <t xml:space="preserve"> (Canberra: JA Arthur, Commonwealth Government Printer, 1963).</t>
    </r>
  </si>
  <si>
    <r>
      <t xml:space="preserve">Department of the Treasury (Australia), </t>
    </r>
    <r>
      <rPr>
        <i/>
        <sz val="11"/>
        <color theme="1"/>
        <rFont val="Calibri"/>
        <family val="2"/>
        <scheme val="minor"/>
      </rPr>
      <t>Taxation Statistics 1962-63: Supplement to the Forty-third Report to Parliament of the Commissioner of Taxation</t>
    </r>
    <r>
      <rPr>
        <sz val="11"/>
        <color theme="1"/>
        <rFont val="Calibri"/>
        <family val="2"/>
        <scheme val="minor"/>
      </rPr>
      <t xml:space="preserve"> (Canberra: JA Arthur, Commonwealth Government Printer, 1964).</t>
    </r>
  </si>
  <si>
    <r>
      <t xml:space="preserve">Department of the Treasury (Australia), </t>
    </r>
    <r>
      <rPr>
        <i/>
        <sz val="11"/>
        <color theme="1"/>
        <rFont val="Calibri"/>
        <family val="2"/>
        <scheme val="minor"/>
      </rPr>
      <t>Taxation Statistics 1963-64: Supplement to the Forty-fourth Report to Parliament of the Commissioner of Taxation</t>
    </r>
    <r>
      <rPr>
        <sz val="11"/>
        <color theme="1"/>
        <rFont val="Calibri"/>
        <family val="2"/>
        <scheme val="minor"/>
      </rPr>
      <t xml:space="preserve"> (Canberra: JA Arthur, Commonwealth Government Printer, 1965).</t>
    </r>
  </si>
  <si>
    <r>
      <t xml:space="preserve">Department of the Treasury (Australia), </t>
    </r>
    <r>
      <rPr>
        <i/>
        <sz val="11"/>
        <color theme="1"/>
        <rFont val="Calibri"/>
        <family val="2"/>
        <scheme val="minor"/>
      </rPr>
      <t>Taxation Statistics 1964-65: Supplement to the Forty-fifth Report to Parliament of the Commissioner of Taxation</t>
    </r>
    <r>
      <rPr>
        <sz val="11"/>
        <color theme="1"/>
        <rFont val="Calibri"/>
        <family val="2"/>
        <scheme val="minor"/>
      </rPr>
      <t xml:space="preserve"> (Canberra: JA Arthur, Commonwealth Government Printer, 1966).</t>
    </r>
  </si>
  <si>
    <r>
      <t>Department of the Treasury (Australia),</t>
    </r>
    <r>
      <rPr>
        <i/>
        <sz val="11"/>
        <color theme="1"/>
        <rFont val="Calibri"/>
        <family val="2"/>
        <scheme val="minor"/>
      </rPr>
      <t xml:space="preserve"> Twenty-fourth Report of the Commissioner of Taxation</t>
    </r>
    <r>
      <rPr>
        <sz val="11"/>
        <color theme="1"/>
        <rFont val="Calibri"/>
        <family val="2"/>
        <scheme val="minor"/>
      </rPr>
      <t xml:space="preserve"> (Canberra: LF Johnston, Commonwealth Government Printer, 1944).</t>
    </r>
  </si>
  <si>
    <r>
      <t>Department of the Treasury (Australia),</t>
    </r>
    <r>
      <rPr>
        <i/>
        <sz val="11"/>
        <color theme="1"/>
        <rFont val="Calibri"/>
        <family val="2"/>
        <scheme val="minor"/>
      </rPr>
      <t xml:space="preserve"> Twenty-third Report of the Commissioner of Taxation</t>
    </r>
    <r>
      <rPr>
        <sz val="11"/>
        <color theme="1"/>
        <rFont val="Calibri"/>
        <family val="2"/>
        <scheme val="minor"/>
      </rPr>
      <t xml:space="preserve"> (Canberra: LF Johnston, Commonwealth Government Printer, 1943).</t>
    </r>
  </si>
  <si>
    <r>
      <t>Department of the Treasury (Australia),</t>
    </r>
    <r>
      <rPr>
        <i/>
        <sz val="11"/>
        <color theme="1"/>
        <rFont val="Calibri"/>
        <family val="2"/>
        <scheme val="minor"/>
      </rPr>
      <t xml:space="preserve"> Twenty-second Report of the Commissioner of Taxation</t>
    </r>
    <r>
      <rPr>
        <sz val="11"/>
        <color theme="1"/>
        <rFont val="Calibri"/>
        <family val="2"/>
        <scheme val="minor"/>
      </rPr>
      <t xml:space="preserve"> (Canberra: LF Johnston, Commonwealth Government Printer, 1940).</t>
    </r>
  </si>
  <si>
    <r>
      <t>Department of the Treasury (Australia),</t>
    </r>
    <r>
      <rPr>
        <i/>
        <sz val="11"/>
        <color theme="1"/>
        <rFont val="Calibri"/>
        <family val="2"/>
        <scheme val="minor"/>
      </rPr>
      <t xml:space="preserve"> Twenty-first Report of the Commissioner of Taxation</t>
    </r>
    <r>
      <rPr>
        <sz val="11"/>
        <color theme="1"/>
        <rFont val="Calibri"/>
        <family val="2"/>
        <scheme val="minor"/>
      </rPr>
      <t xml:space="preserve"> (Canberra: LF Johnston, Commonwealth Government Printer, 1939).</t>
    </r>
  </si>
  <si>
    <r>
      <t xml:space="preserve">Department of the Treasury (Australia), </t>
    </r>
    <r>
      <rPr>
        <i/>
        <sz val="11"/>
        <color theme="1"/>
        <rFont val="Calibri"/>
        <family val="2"/>
        <scheme val="minor"/>
      </rPr>
      <t>Twentieth Report of the Commissioner of Taxation: Years 1936-37 Land Tax, Income Tax, Estate Duty; 1937-38 Sales Tax</t>
    </r>
    <r>
      <rPr>
        <sz val="11"/>
        <color theme="1"/>
        <rFont val="Calibri"/>
        <family val="2"/>
        <scheme val="minor"/>
      </rPr>
      <t xml:space="preserve"> (Canberra: LF Johnston, Commonwealth Government Printer, 1938).</t>
    </r>
  </si>
  <si>
    <r>
      <t xml:space="preserve">Department of the Treasury (Australia), </t>
    </r>
    <r>
      <rPr>
        <i/>
        <sz val="11"/>
        <color theme="1"/>
        <rFont val="Calibri"/>
        <family val="2"/>
        <scheme val="minor"/>
      </rPr>
      <t>Nineteenth Report of the Commissioner of Taxation: Years 1935-35: Land Tax, Income Tax, Estate Duty: 1936-37: Sales Tax</t>
    </r>
    <r>
      <rPr>
        <sz val="11"/>
        <color theme="1"/>
        <rFont val="Calibri"/>
        <family val="2"/>
        <scheme val="minor"/>
      </rPr>
      <t xml:space="preserve"> (Canberra: LF Johnston, Commonwealth Government Printer, 1937).</t>
    </r>
  </si>
  <si>
    <r>
      <t xml:space="preserve">Department of the Treasury (Australia), </t>
    </r>
    <r>
      <rPr>
        <i/>
        <sz val="11"/>
        <color theme="1"/>
        <rFont val="Calibri"/>
        <family val="2"/>
        <scheme val="minor"/>
      </rPr>
      <t>Eighteenth Report of the Commissioner of Taxation: Years 1933-34, 1934-35 and 1935-36</t>
    </r>
    <r>
      <rPr>
        <sz val="11"/>
        <color theme="1"/>
        <rFont val="Calibri"/>
        <family val="2"/>
        <scheme val="minor"/>
      </rPr>
      <t xml:space="preserve"> (Canberra: LF Johnston, Commonwealth Government Printer, 1936).</t>
    </r>
  </si>
  <si>
    <r>
      <t xml:space="preserve">Department of the Treasury (Australia), </t>
    </r>
    <r>
      <rPr>
        <i/>
        <sz val="11"/>
        <color theme="1"/>
        <rFont val="Calibri"/>
        <family val="2"/>
        <scheme val="minor"/>
      </rPr>
      <t>Seventeenth Report of the Commissioner of Taxation: Years 1930-31, 1931-32, 1932-33 and Part 1933-34</t>
    </r>
    <r>
      <rPr>
        <sz val="11"/>
        <color theme="1"/>
        <rFont val="Calibri"/>
        <family val="2"/>
        <scheme val="minor"/>
      </rPr>
      <t xml:space="preserve"> (Canberra: LF Johnston, Commonwealth Government Printer, 1934).</t>
    </r>
  </si>
  <si>
    <r>
      <t xml:space="preserve">Australian Bureau of Statistics, </t>
    </r>
    <r>
      <rPr>
        <i/>
        <sz val="11"/>
        <color theme="1"/>
        <rFont val="Calibri"/>
        <family val="2"/>
        <scheme val="minor"/>
      </rPr>
      <t>Victorian Year Book</t>
    </r>
    <r>
      <rPr>
        <sz val="11"/>
        <color theme="1"/>
        <rFont val="Calibri"/>
        <family val="2"/>
        <scheme val="minor"/>
      </rPr>
      <t xml:space="preserve"> [Past Releases] (1989), cat. No. 1301.2, &lt;https://www.abs.gov.au/AUSSTATS/abs@.nsf/second+level+view?ReadForm&amp;prodno=1301.2&amp;viewtitle=Victorian%20Year%20Book~1989~Previous~01/06/1989&amp;&amp;tabname=Past%20Future%20Issues&amp;prodno=1301.2&amp;issue=1989&amp;num=&amp;view=&amp;&gt;.</t>
    </r>
  </si>
  <si>
    <r>
      <t xml:space="preserve">Australian Bureau of Statistics, </t>
    </r>
    <r>
      <rPr>
        <i/>
        <sz val="11"/>
        <color theme="1"/>
        <rFont val="Calibri"/>
        <family val="2"/>
        <scheme val="minor"/>
      </rPr>
      <t xml:space="preserve">Year Book Australia </t>
    </r>
    <r>
      <rPr>
        <sz val="11"/>
        <color theme="1"/>
        <rFont val="Calibri"/>
        <family val="2"/>
        <scheme val="minor"/>
      </rPr>
      <t>[Past Releases] (2012), cat No. 1301.0, &lt;https://www.abs.gov.au/AUSSTATS/abs@.nsf/second+level+view?ReadForm&amp;prodno=1301.0&amp;viewtitle=Year%20Book%20Australia~2012~Latest~24/05/2012&amp;&amp;tabname=Past%20Future%20Issues&amp;prodno=1301.0&amp;issue=2012&amp;num=&amp;view=&amp;&gt;</t>
    </r>
  </si>
  <si>
    <r>
      <t xml:space="preserve">Australian Bureau of Statistics, </t>
    </r>
    <r>
      <rPr>
        <i/>
        <sz val="11"/>
        <color theme="1"/>
        <rFont val="Calibri"/>
        <family val="2"/>
        <scheme val="minor"/>
      </rPr>
      <t>New South Wales Year Book</t>
    </r>
    <r>
      <rPr>
        <sz val="11"/>
        <color theme="1"/>
        <rFont val="Calibri"/>
        <family val="2"/>
        <scheme val="minor"/>
      </rPr>
      <t xml:space="preserve"> </t>
    </r>
    <r>
      <rPr>
        <i/>
        <sz val="11"/>
        <color theme="1"/>
        <rFont val="Calibri"/>
        <family val="2"/>
        <scheme val="minor"/>
      </rPr>
      <t>No. 70: 1986</t>
    </r>
    <r>
      <rPr>
        <sz val="11"/>
        <color theme="1"/>
        <rFont val="Calibri"/>
        <family val="2"/>
        <scheme val="minor"/>
      </rPr>
      <t xml:space="preserve"> (Sydney: Australian Government Publishing Service, 1986).</t>
    </r>
  </si>
  <si>
    <r>
      <t xml:space="preserve">Australian Bureau of Statistics, </t>
    </r>
    <r>
      <rPr>
        <i/>
        <sz val="11"/>
        <color theme="1"/>
        <rFont val="Calibri"/>
        <family val="2"/>
        <scheme val="minor"/>
      </rPr>
      <t>New South Wales Year Book</t>
    </r>
    <r>
      <rPr>
        <sz val="11"/>
        <color theme="1"/>
        <rFont val="Calibri"/>
        <family val="2"/>
        <scheme val="minor"/>
      </rPr>
      <t xml:space="preserve"> </t>
    </r>
    <r>
      <rPr>
        <i/>
        <sz val="11"/>
        <color theme="1"/>
        <rFont val="Calibri"/>
        <family val="2"/>
        <scheme val="minor"/>
      </rPr>
      <t>No. 71: 1988</t>
    </r>
    <r>
      <rPr>
        <sz val="11"/>
        <color theme="1"/>
        <rFont val="Calibri"/>
        <family val="2"/>
        <scheme val="minor"/>
      </rPr>
      <t xml:space="preserve"> (Sydney: Australian Government Publishing Service, 1988).</t>
    </r>
  </si>
  <si>
    <r>
      <t xml:space="preserve">Australian Bureau of Statistics, </t>
    </r>
    <r>
      <rPr>
        <i/>
        <sz val="11"/>
        <color theme="1"/>
        <rFont val="Calibri"/>
        <family val="2"/>
        <scheme val="minor"/>
      </rPr>
      <t>New South Wales Year Book</t>
    </r>
    <r>
      <rPr>
        <sz val="11"/>
        <color theme="1"/>
        <rFont val="Calibri"/>
        <family val="2"/>
        <scheme val="minor"/>
      </rPr>
      <t xml:space="preserve"> </t>
    </r>
    <r>
      <rPr>
        <i/>
        <sz val="11"/>
        <color theme="1"/>
        <rFont val="Calibri"/>
        <family val="2"/>
        <scheme val="minor"/>
      </rPr>
      <t>No. 72: 1990</t>
    </r>
    <r>
      <rPr>
        <sz val="11"/>
        <color theme="1"/>
        <rFont val="Calibri"/>
        <family val="2"/>
        <scheme val="minor"/>
      </rPr>
      <t xml:space="preserve"> (Sydney: Australian Government Publishing Service, 1988).</t>
    </r>
  </si>
  <si>
    <r>
      <t xml:space="preserve">Australian Bureau of Statistics, </t>
    </r>
    <r>
      <rPr>
        <i/>
        <sz val="11"/>
        <color theme="1"/>
        <rFont val="Calibri"/>
        <family val="2"/>
        <scheme val="minor"/>
      </rPr>
      <t>New South Wales Year Book</t>
    </r>
    <r>
      <rPr>
        <sz val="11"/>
        <color theme="1"/>
        <rFont val="Calibri"/>
        <family val="2"/>
        <scheme val="minor"/>
      </rPr>
      <t xml:space="preserve"> [Past Releases], cat. No. 1300.1, &lt;https://www.abs.gov.au/AUSSTATS/abs@.nsf/second+level+view?ReadForm&amp;prodno=1300.1&amp;viewtitle=New%20South%20Wales%20Year%20Book~1916~Previous~01/12/1917&amp;&amp;tabname=Past%20Future%20Issues&amp;prodno=1300.1&amp;issue=1916&amp;num=&amp;view=&amp;&gt;.</t>
    </r>
  </si>
  <si>
    <r>
      <t xml:space="preserve">Australian Bureau of Statistics, </t>
    </r>
    <r>
      <rPr>
        <i/>
        <sz val="11"/>
        <color theme="1"/>
        <rFont val="Calibri"/>
        <family val="2"/>
        <scheme val="minor"/>
      </rPr>
      <t>Year Book Queensland</t>
    </r>
    <r>
      <rPr>
        <sz val="11"/>
        <color theme="1"/>
        <rFont val="Calibri"/>
        <family val="2"/>
        <scheme val="minor"/>
      </rPr>
      <t xml:space="preserve"> [Past Releases], cat. No. 1301.3, &lt;https://www.abs.gov.au/AUSSTATS/abs@.nsf/second+level+view?ReadForm&amp;prodno=1301.3&amp;viewtitle=Year%20Book%20Queensland~1955~Previous~16/07/1956&amp;&amp;tabname=Past%20Future%20Issues&amp;prodno=1301.3&amp;issue=1955&amp;num=&amp;view=&amp;&gt;.</t>
    </r>
  </si>
  <si>
    <r>
      <t xml:space="preserve">Australian Bureau of Statistics, </t>
    </r>
    <r>
      <rPr>
        <i/>
        <sz val="11"/>
        <color theme="1"/>
        <rFont val="Calibri"/>
        <family val="2"/>
        <scheme val="minor"/>
      </rPr>
      <t>South Australian Year Book</t>
    </r>
    <r>
      <rPr>
        <sz val="11"/>
        <color theme="1"/>
        <rFont val="Calibri"/>
        <family val="2"/>
        <scheme val="minor"/>
      </rPr>
      <t xml:space="preserve"> [Past Releases], cat. No. 1301.4, &lt;https://www.abs.gov.au/AUSSTATS/abs@.nsf/second+level+view?ReadForm&amp;prodno=1301.4&amp;viewtitle=South%20Australian%20Year%20Book~1913~Previous~30/04/1913&amp;&amp;tabname=Past%20Future%20Issues&amp;prodno=1301.4&amp;issue=1913&amp;num=&amp;view=&amp;&gt;</t>
    </r>
  </si>
  <si>
    <r>
      <t xml:space="preserve">Australian Bureau of Statistics, </t>
    </r>
    <r>
      <rPr>
        <i/>
        <sz val="11"/>
        <color theme="1"/>
        <rFont val="Calibri"/>
        <family val="2"/>
        <scheme val="minor"/>
      </rPr>
      <t>Western Australian Year Book</t>
    </r>
    <r>
      <rPr>
        <sz val="11"/>
        <color theme="1"/>
        <rFont val="Calibri"/>
        <family val="2"/>
        <scheme val="minor"/>
      </rPr>
      <t xml:space="preserve"> [Past Releases], cat. No. 1300.5, &lt;https://www.abs.gov.au/AUSSTATS/abs@.nsf/second+level+view?ReadForm&amp;prodno=1300.5&amp;viewtitle=Western%20Australian%20Year%20Book~1998~Latest~24/04/1998&amp;&amp;tabname=Past%20Future%20Issues&amp;prodno=1300.5&amp;issue=1998&amp;num=&amp;view=&amp;&gt;.</t>
    </r>
  </si>
  <si>
    <r>
      <rPr>
        <i/>
        <sz val="11"/>
        <color theme="1"/>
        <rFont val="Calibri"/>
        <family val="2"/>
        <scheme val="minor"/>
      </rPr>
      <t>Report of the Commissioner of Taxation</t>
    </r>
    <r>
      <rPr>
        <sz val="11"/>
        <color theme="1"/>
        <rFont val="Calibri"/>
        <family val="2"/>
        <scheme val="minor"/>
      </rPr>
      <t xml:space="preserve"> (and Supplements), print copies and PDFs.</t>
    </r>
  </si>
  <si>
    <t>SA Year Books, online</t>
  </si>
  <si>
    <t>NSW Year Books, online</t>
  </si>
  <si>
    <t>NSW Year Book, print copy</t>
  </si>
  <si>
    <t>VIC Year Books, online</t>
  </si>
  <si>
    <t>WA Year Books, online</t>
  </si>
  <si>
    <r>
      <t xml:space="preserve">Australian Bureau of Statistics, </t>
    </r>
    <r>
      <rPr>
        <i/>
        <sz val="11"/>
        <color theme="1"/>
        <rFont val="Calibri"/>
        <family val="2"/>
        <scheme val="minor"/>
      </rPr>
      <t>Tasmanian Year Book</t>
    </r>
    <r>
      <rPr>
        <sz val="11"/>
        <color theme="1"/>
        <rFont val="Calibri"/>
        <family val="2"/>
        <scheme val="minor"/>
      </rPr>
      <t xml:space="preserve"> [Past Releases], cat. No. 1301.6, &lt;https://www.abs.gov.au/AUSSTATS/abs@.nsf/second+level+view?ReadForm&amp;prodno=1301.6&amp;viewtitle=Tasmanian%20Year%20Book~2000~Latest~25/11/1999&amp;&amp;tabname=Past%20Future%20Issues&amp;prodno=1301.6&amp;issue=2000&amp;num=&amp;view=&amp;&gt;.</t>
    </r>
  </si>
  <si>
    <t>QLD Year Books, online</t>
  </si>
  <si>
    <t>TAS Year Books, online</t>
  </si>
  <si>
    <t>Year Book Australia, online</t>
  </si>
  <si>
    <t>1929-1984</t>
  </si>
  <si>
    <t>Last updated: 7 September 2021</t>
  </si>
  <si>
    <t>Estate duty: gross assets (as assessed) by financial year, by realty and personalty, and by location of assets (jurisdiction)</t>
  </si>
  <si>
    <t>State data are compiled from State Year Books. However, only intermittent figures are available for Queensland and South Australia.</t>
  </si>
  <si>
    <t>Data are compiled from the annual Report of the Commissioner of Taxation. For years 1959-60 onwards figures are drawn from the supplementary taxation statistics summaries (published separately). The reports did not include estate duty data for 1926-27.</t>
  </si>
  <si>
    <t>Australian financial year: 1 July to 30 June.</t>
  </si>
  <si>
    <r>
      <t xml:space="preserve">Gross value as assessed: up to 1964 </t>
    </r>
    <r>
      <rPr>
        <sz val="10"/>
        <color theme="1"/>
        <rFont val="Calibri"/>
        <family val="2"/>
      </rPr>
      <t>£'000 values doubled to create $'000 values (see hidden cells for original figures)</t>
    </r>
    <r>
      <rPr>
        <sz val="10"/>
        <color theme="1"/>
        <rFont val="Calibri"/>
        <family val="2"/>
        <scheme val="minor"/>
      </rPr>
      <t xml:space="preserve"> </t>
    </r>
  </si>
  <si>
    <r>
      <t xml:space="preserve">Department of the Treasury (Australia), </t>
    </r>
    <r>
      <rPr>
        <i/>
        <sz val="11"/>
        <color theme="1"/>
        <rFont val="Calibri"/>
        <family val="2"/>
        <scheme val="minor"/>
      </rPr>
      <t xml:space="preserve">Eighth Report of the Commissioner of Taxation: Years 1920-21, </t>
    </r>
    <r>
      <rPr>
        <sz val="11"/>
        <color theme="1"/>
        <rFont val="Calibri"/>
        <family val="2"/>
        <scheme val="minor"/>
      </rPr>
      <t>(Melbourne: HJ Green, Government Printer for the State of Victoria, 1924).</t>
    </r>
  </si>
  <si>
    <t>Federal estate duty: taxable deceased estates as a proportion of deaths (excluding infant deaths) by financial year, by sex</t>
  </si>
  <si>
    <t>Federal estate duty: gross assets valuations by bracket/percentile; realty as a proportion of gross assets</t>
  </si>
  <si>
    <t xml:space="preserve">Federal estate duty: number of deceased estates, by financial year, by occupation, by wealth bracket/percentile </t>
  </si>
  <si>
    <t>Data are compiled from ABS 3105.0.65.001 Australian Historical Population Statistics 2014 and from Year Book Australia.</t>
  </si>
  <si>
    <t>Deaths: all males   (from ABS 3105.0.65.001 Australian Historical Population Statistics 2014)</t>
  </si>
  <si>
    <t>Deaths: all females   (from ABS 3105.0.65.001 Australian Historical Population Statistics 2014)</t>
  </si>
  <si>
    <t xml:space="preserve">Deaths: all persons   (from ABS 3105.0.65.001 Australian Historical Population Statistics 2014) </t>
  </si>
  <si>
    <t xml:space="preserve">Infant deaths: age &lt; 1 year at time of death   (from 3105.0.65.001 Australian Historical Population Statistics 2014 except for 1966; 1966 figures from Year Book Australia 1969)  </t>
  </si>
  <si>
    <t>Deaths: persons aged ≥ 1 year at time of death</t>
  </si>
  <si>
    <t>strong discrepancies between books</t>
  </si>
  <si>
    <t>The raw data for this sheet are drawn from sheet 1.1: 'Deaths by calendar year: all deaths by jurisdiction and sex; infant deaths by jurisdiction; infant deaths by sex', and 2.1: 'Federal estate duty assessments (number) by financial year, by age, by sex, and by marital status'.</t>
  </si>
  <si>
    <t>ABS: demography, online</t>
  </si>
  <si>
    <t>as % gross wealth, 50-90th perc'le estates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</si>
</sst>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000"/>
  </numFmts>
  <fonts count="50" x14ac:knownFonts="1">
    <font>
      <sz val="11"/>
      <color theme="1"/>
      <name val="Calibri"/>
      <family val="2"/>
      <scheme val="minor"/>
    </font>
    <font>
      <b/>
      <sz val="11"/>
      <color theme="1"/>
      <name val="Calibri"/>
      <family val="2"/>
      <scheme val="minor"/>
    </font>
    <font>
      <sz val="11"/>
      <name val="Calibri"/>
      <family val="2"/>
      <scheme val="minor"/>
    </font>
    <font>
      <sz val="16"/>
      <color theme="0"/>
      <name val="Calibri"/>
      <family val="2"/>
      <scheme val="minor"/>
    </font>
    <font>
      <sz val="9"/>
      <color theme="1"/>
      <name val="Calibri"/>
      <family val="2"/>
      <scheme val="minor"/>
    </font>
    <font>
      <u/>
      <sz val="11"/>
      <color theme="10"/>
      <name val="Calibri"/>
      <family val="2"/>
      <scheme val="minor"/>
    </font>
    <font>
      <sz val="10"/>
      <color theme="1"/>
      <name val="Calibri"/>
      <family val="2"/>
      <scheme val="minor"/>
    </font>
    <font>
      <sz val="11"/>
      <color theme="1"/>
      <name val="Calibri"/>
      <family val="2"/>
      <scheme val="minor"/>
    </font>
    <font>
      <b/>
      <sz val="12"/>
      <name val="Calibri"/>
      <family val="2"/>
      <scheme val="minor"/>
    </font>
    <font>
      <sz val="12"/>
      <name val="Calibri"/>
      <family val="2"/>
      <scheme val="minor"/>
    </font>
    <font>
      <sz val="10"/>
      <name val="Calibri"/>
      <family val="2"/>
      <scheme val="minor"/>
    </font>
    <font>
      <b/>
      <sz val="10"/>
      <name val="Calibri"/>
      <family val="2"/>
      <scheme val="minor"/>
    </font>
    <font>
      <sz val="8"/>
      <name val="Arial"/>
      <family val="2"/>
    </font>
    <font>
      <sz val="10"/>
      <name val="Arial"/>
      <family val="2"/>
    </font>
    <font>
      <sz val="10"/>
      <color theme="8" tint="-0.249977111117893"/>
      <name val="Calibri"/>
      <family val="2"/>
      <scheme val="minor"/>
    </font>
    <font>
      <b/>
      <sz val="10"/>
      <color theme="1"/>
      <name val="Calibri"/>
      <family val="2"/>
      <scheme val="minor"/>
    </font>
    <font>
      <sz val="10"/>
      <color theme="5" tint="-0.249977111117893"/>
      <name val="Calibri"/>
      <family val="2"/>
      <scheme val="minor"/>
    </font>
    <font>
      <sz val="11"/>
      <color rgb="FFFF0000"/>
      <name val="Calibri"/>
      <family val="2"/>
      <scheme val="minor"/>
    </font>
    <font>
      <b/>
      <sz val="12"/>
      <color theme="1"/>
      <name val="Calibri"/>
      <family val="2"/>
      <scheme val="minor"/>
    </font>
    <font>
      <sz val="12"/>
      <color theme="1"/>
      <name val="Calibri"/>
      <family val="2"/>
      <scheme val="minor"/>
    </font>
    <font>
      <sz val="9"/>
      <name val="Calibri"/>
      <family val="2"/>
      <scheme val="minor"/>
    </font>
    <font>
      <sz val="10"/>
      <color rgb="FFFF0000"/>
      <name val="Calibri"/>
      <family val="2"/>
      <scheme val="minor"/>
    </font>
    <font>
      <sz val="11"/>
      <color theme="5" tint="-0.249977111117893"/>
      <name val="Calibri"/>
      <family val="2"/>
      <scheme val="minor"/>
    </font>
    <font>
      <sz val="11"/>
      <color theme="4" tint="-0.249977111117893"/>
      <name val="Calibri"/>
      <family val="2"/>
      <scheme val="minor"/>
    </font>
    <font>
      <sz val="10"/>
      <color theme="4" tint="-0.249977111117893"/>
      <name val="Calibri"/>
      <family val="2"/>
      <scheme val="minor"/>
    </font>
    <font>
      <b/>
      <sz val="11"/>
      <color theme="5" tint="-0.249977111117893"/>
      <name val="Calibri"/>
      <family val="2"/>
      <scheme val="minor"/>
    </font>
    <font>
      <b/>
      <sz val="10"/>
      <color theme="5" tint="-0.249977111117893"/>
      <name val="Calibri"/>
      <family val="2"/>
      <scheme val="minor"/>
    </font>
    <font>
      <sz val="11"/>
      <color theme="8" tint="-0.249977111117893"/>
      <name val="Calibri"/>
      <family val="2"/>
      <scheme val="minor"/>
    </font>
    <font>
      <sz val="11"/>
      <color rgb="FFC00000"/>
      <name val="Calibri"/>
      <family val="2"/>
      <scheme val="minor"/>
    </font>
    <font>
      <b/>
      <sz val="11"/>
      <name val="Calibri"/>
      <family val="2"/>
      <scheme val="minor"/>
    </font>
    <font>
      <sz val="11"/>
      <color theme="5" tint="-0.499984740745262"/>
      <name val="Calibri"/>
      <family val="2"/>
      <scheme val="minor"/>
    </font>
    <font>
      <b/>
      <sz val="12"/>
      <color rgb="FFC00000"/>
      <name val="Calibri"/>
      <family val="2"/>
      <scheme val="minor"/>
    </font>
    <font>
      <sz val="9"/>
      <color theme="1"/>
      <name val="Calibri"/>
      <family val="2"/>
    </font>
    <font>
      <sz val="11"/>
      <color theme="1"/>
      <name val="Calibri"/>
      <family val="2"/>
    </font>
    <font>
      <b/>
      <sz val="10"/>
      <color theme="8" tint="-0.249977111117893"/>
      <name val="Calibri"/>
      <family val="2"/>
      <scheme val="minor"/>
    </font>
    <font>
      <b/>
      <sz val="10"/>
      <color theme="4"/>
      <name val="Calibri"/>
      <family val="2"/>
      <scheme val="minor"/>
    </font>
    <font>
      <sz val="10"/>
      <color theme="9" tint="-0.249977111117893"/>
      <name val="Calibri"/>
      <family val="2"/>
      <scheme val="minor"/>
    </font>
    <font>
      <b/>
      <sz val="10"/>
      <color theme="9" tint="-0.249977111117893"/>
      <name val="Calibri"/>
      <family val="2"/>
      <scheme val="minor"/>
    </font>
    <font>
      <sz val="10"/>
      <color rgb="FF7030A0"/>
      <name val="Calibri"/>
      <family val="2"/>
      <scheme val="minor"/>
    </font>
    <font>
      <b/>
      <sz val="10"/>
      <color rgb="FF7030A0"/>
      <name val="Calibri"/>
      <family val="2"/>
      <scheme val="minor"/>
    </font>
    <font>
      <sz val="8"/>
      <color theme="1"/>
      <name val="Calibri"/>
      <family val="2"/>
      <scheme val="minor"/>
    </font>
    <font>
      <sz val="10"/>
      <color theme="1"/>
      <name val="Calibri"/>
      <family val="2"/>
    </font>
    <font>
      <b/>
      <sz val="9"/>
      <color theme="1"/>
      <name val="Calibri"/>
      <family val="2"/>
      <scheme val="minor"/>
    </font>
    <font>
      <sz val="10"/>
      <color rgb="FF00B050"/>
      <name val="Calibri"/>
      <family val="2"/>
      <scheme val="minor"/>
    </font>
    <font>
      <b/>
      <sz val="10"/>
      <color theme="1"/>
      <name val="Calibri"/>
      <family val="2"/>
    </font>
    <font>
      <sz val="10"/>
      <color rgb="FFC00000"/>
      <name val="Calibri"/>
      <family val="2"/>
      <scheme val="minor"/>
    </font>
    <font>
      <sz val="10"/>
      <color theme="5" tint="-0.499984740745262"/>
      <name val="Calibri"/>
      <family val="2"/>
      <scheme val="minor"/>
    </font>
    <font>
      <b/>
      <sz val="10"/>
      <color theme="5" tint="-0.499984740745262"/>
      <name val="Calibri"/>
      <family val="2"/>
      <scheme val="minor"/>
    </font>
    <font>
      <sz val="10"/>
      <color theme="5" tint="-0.499984740745262"/>
      <name val="Calibri"/>
      <family val="2"/>
    </font>
    <font>
      <i/>
      <sz val="11"/>
      <color theme="1"/>
      <name val="Calibri"/>
      <family val="2"/>
      <scheme val="minor"/>
    </font>
  </fonts>
  <fills count="4">
    <fill>
      <patternFill patternType="none"/>
    </fill>
    <fill>
      <patternFill patternType="gray125"/>
    </fill>
    <fill>
      <patternFill patternType="solid">
        <fgColor rgb="FF3685A8"/>
        <bgColor indexed="64"/>
      </patternFill>
    </fill>
    <fill>
      <patternFill patternType="solid">
        <fgColor theme="2"/>
        <bgColor indexed="64"/>
      </patternFill>
    </fill>
  </fills>
  <borders count="5">
    <border>
      <left/>
      <right/>
      <top/>
      <bottom/>
      <diagonal/>
    </border>
    <border>
      <left/>
      <right/>
      <top/>
      <bottom style="thin">
        <color auto="1"/>
      </bottom>
      <diagonal/>
    </border>
    <border>
      <left/>
      <right style="thin">
        <color auto="1"/>
      </right>
      <top/>
      <bottom/>
      <diagonal/>
    </border>
    <border>
      <left style="thin">
        <color auto="1"/>
      </left>
      <right/>
      <top/>
      <bottom/>
      <diagonal/>
    </border>
    <border>
      <left style="thin">
        <color auto="1"/>
      </left>
      <right style="thin">
        <color auto="1"/>
      </right>
      <top/>
      <bottom/>
      <diagonal/>
    </border>
  </borders>
  <cellStyleXfs count="5">
    <xf numFmtId="0" fontId="0" fillId="0" borderId="0"/>
    <xf numFmtId="0" fontId="5" fillId="0" borderId="0" applyNumberFormat="0" applyFill="0" applyBorder="0" applyAlignment="0" applyProtection="0"/>
    <xf numFmtId="0" fontId="12" fillId="0" borderId="0"/>
    <xf numFmtId="0" fontId="12" fillId="0" borderId="0"/>
    <xf numFmtId="0" fontId="7" fillId="0" borderId="0"/>
  </cellStyleXfs>
  <cellXfs count="452">
    <xf numFmtId="0" fontId="0" fillId="0" borderId="0" xfId="0"/>
    <xf numFmtId="0" fontId="0" fillId="2" borderId="0" xfId="0" applyFill="1"/>
    <xf numFmtId="0" fontId="3" fillId="2" borderId="0" xfId="0" applyFont="1" applyFill="1"/>
    <xf numFmtId="0" fontId="4" fillId="0" borderId="0" xfId="0" applyFont="1"/>
    <xf numFmtId="0" fontId="0" fillId="0" borderId="0" xfId="0" applyFill="1"/>
    <xf numFmtId="0" fontId="2" fillId="0" borderId="0" xfId="0" applyFont="1" applyFill="1"/>
    <xf numFmtId="0" fontId="5" fillId="0" borderId="0" xfId="1" applyFill="1"/>
    <xf numFmtId="0" fontId="4" fillId="0" borderId="1" xfId="0" applyFont="1" applyBorder="1"/>
    <xf numFmtId="0" fontId="0" fillId="0" borderId="0" xfId="0" applyFont="1" applyBorder="1"/>
    <xf numFmtId="0" fontId="1" fillId="0" borderId="0" xfId="0" applyFont="1"/>
    <xf numFmtId="0" fontId="6" fillId="0" borderId="0" xfId="0" applyFont="1" applyBorder="1"/>
    <xf numFmtId="0" fontId="6" fillId="0" borderId="0" xfId="0" applyFont="1"/>
    <xf numFmtId="0" fontId="1" fillId="0" borderId="0" xfId="0" applyFont="1" applyBorder="1" applyAlignment="1">
      <alignment vertical="top"/>
    </xf>
    <xf numFmtId="0" fontId="0" fillId="0" borderId="0" xfId="0"/>
    <xf numFmtId="0" fontId="0" fillId="0" borderId="0" xfId="0"/>
    <xf numFmtId="164" fontId="0" fillId="0" borderId="0" xfId="0" applyNumberFormat="1" applyFont="1"/>
    <xf numFmtId="0" fontId="8" fillId="0" borderId="0" xfId="0" applyFont="1"/>
    <xf numFmtId="1" fontId="9" fillId="0" borderId="0" xfId="0" applyNumberFormat="1" applyFont="1" applyAlignment="1">
      <alignment wrapText="1"/>
    </xf>
    <xf numFmtId="3" fontId="9" fillId="0" borderId="0" xfId="0" applyNumberFormat="1" applyFont="1"/>
    <xf numFmtId="1" fontId="9" fillId="0" borderId="0" xfId="0" applyNumberFormat="1" applyFont="1"/>
    <xf numFmtId="2" fontId="9" fillId="0" borderId="0" xfId="0" applyNumberFormat="1" applyFont="1"/>
    <xf numFmtId="165" fontId="9" fillId="0" borderId="0" xfId="0" applyNumberFormat="1" applyFont="1"/>
    <xf numFmtId="0" fontId="9" fillId="0" borderId="0" xfId="0" applyFont="1"/>
    <xf numFmtId="1" fontId="10" fillId="0" borderId="0" xfId="0" applyNumberFormat="1" applyFont="1" applyAlignment="1">
      <alignment wrapText="1"/>
    </xf>
    <xf numFmtId="3" fontId="10" fillId="0" borderId="0" xfId="0" applyNumberFormat="1" applyFont="1"/>
    <xf numFmtId="1" fontId="10" fillId="0" borderId="0" xfId="0" applyNumberFormat="1" applyFont="1"/>
    <xf numFmtId="2" fontId="10" fillId="0" borderId="0" xfId="0" applyNumberFormat="1" applyFont="1"/>
    <xf numFmtId="165" fontId="10" fillId="0" borderId="0" xfId="0" applyNumberFormat="1" applyFont="1"/>
    <xf numFmtId="0" fontId="10" fillId="0" borderId="0" xfId="0" applyFont="1"/>
    <xf numFmtId="0" fontId="11" fillId="0" borderId="0" xfId="0" applyFont="1" applyAlignment="1">
      <alignment horizontal="center"/>
    </xf>
    <xf numFmtId="0" fontId="11" fillId="0" borderId="0" xfId="0" applyFont="1"/>
    <xf numFmtId="0" fontId="10" fillId="0" borderId="0" xfId="0" applyFont="1" applyAlignment="1">
      <alignment horizontal="right"/>
    </xf>
    <xf numFmtId="0" fontId="10" fillId="0" borderId="0" xfId="0" applyFont="1" applyAlignment="1">
      <alignment wrapText="1"/>
    </xf>
    <xf numFmtId="0" fontId="13" fillId="0" borderId="0" xfId="0" applyFont="1"/>
    <xf numFmtId="0" fontId="13" fillId="0" borderId="0" xfId="0" applyFont="1" applyAlignment="1">
      <alignment horizontal="left" indent="1"/>
    </xf>
    <xf numFmtId="1" fontId="14" fillId="0" borderId="0" xfId="0" applyNumberFormat="1" applyFont="1"/>
    <xf numFmtId="0" fontId="10" fillId="0" borderId="0" xfId="2" applyFont="1" applyAlignment="1">
      <alignment horizontal="right"/>
    </xf>
    <xf numFmtId="0" fontId="10" fillId="0" borderId="0" xfId="0" applyFont="1" applyAlignment="1">
      <alignment horizontal="center"/>
    </xf>
    <xf numFmtId="0" fontId="11" fillId="0" borderId="0" xfId="0" applyFont="1" applyAlignment="1">
      <alignment horizontal="left"/>
    </xf>
    <xf numFmtId="0" fontId="10" fillId="0" borderId="0" xfId="3" applyFont="1"/>
    <xf numFmtId="0" fontId="15" fillId="0" borderId="0" xfId="0" applyFont="1"/>
    <xf numFmtId="1" fontId="10" fillId="0" borderId="0" xfId="4" applyNumberFormat="1" applyFont="1"/>
    <xf numFmtId="0" fontId="6" fillId="0" borderId="0" xfId="0" applyFont="1" applyAlignment="1">
      <alignment horizontal="right"/>
    </xf>
    <xf numFmtId="1" fontId="10" fillId="0" borderId="0" xfId="4" applyNumberFormat="1" applyFont="1" applyAlignment="1">
      <alignment horizontal="right"/>
    </xf>
    <xf numFmtId="1" fontId="11" fillId="0" borderId="0" xfId="0" applyNumberFormat="1" applyFont="1" applyAlignment="1">
      <alignment wrapText="1"/>
    </xf>
    <xf numFmtId="1" fontId="16" fillId="0" borderId="0" xfId="0" applyNumberFormat="1" applyFont="1"/>
    <xf numFmtId="0" fontId="13" fillId="0" borderId="0" xfId="2" applyFont="1" applyAlignment="1">
      <alignment horizontal="right"/>
    </xf>
    <xf numFmtId="2" fontId="10" fillId="0" borderId="0" xfId="2" applyNumberFormat="1" applyFont="1"/>
    <xf numFmtId="0" fontId="0" fillId="0" borderId="0" xfId="0"/>
    <xf numFmtId="0" fontId="10" fillId="0" borderId="0" xfId="0" applyFont="1"/>
    <xf numFmtId="0" fontId="11" fillId="0" borderId="0" xfId="0" applyFont="1"/>
    <xf numFmtId="0" fontId="18" fillId="0" borderId="0" xfId="0" applyFont="1"/>
    <xf numFmtId="0" fontId="19" fillId="0" borderId="0" xfId="0" applyFont="1"/>
    <xf numFmtId="0" fontId="11" fillId="0" borderId="0" xfId="3" applyFont="1" applyAlignment="1">
      <alignment horizontal="center"/>
    </xf>
    <xf numFmtId="0" fontId="15" fillId="0" borderId="0" xfId="0" applyFont="1" applyAlignment="1">
      <alignment horizontal="center"/>
    </xf>
    <xf numFmtId="0" fontId="6" fillId="0" borderId="0" xfId="0" applyFont="1" applyAlignment="1">
      <alignment horizontal="center"/>
    </xf>
    <xf numFmtId="1" fontId="6" fillId="0" borderId="0" xfId="0" applyNumberFormat="1" applyFont="1"/>
    <xf numFmtId="3" fontId="6" fillId="0" borderId="0" xfId="0" applyNumberFormat="1" applyFont="1"/>
    <xf numFmtId="0" fontId="21" fillId="0" borderId="0" xfId="0" applyFont="1"/>
    <xf numFmtId="0" fontId="0" fillId="0" borderId="0" xfId="0" applyAlignment="1">
      <alignment horizontal="right"/>
    </xf>
    <xf numFmtId="0" fontId="6" fillId="0" borderId="0" xfId="0" applyFont="1"/>
    <xf numFmtId="0" fontId="18" fillId="0" borderId="0" xfId="0" applyFont="1"/>
    <xf numFmtId="0" fontId="11" fillId="0" borderId="0" xfId="3" applyFont="1"/>
    <xf numFmtId="1" fontId="8" fillId="0" borderId="0" xfId="0" applyNumberFormat="1" applyFont="1" applyAlignment="1">
      <alignment wrapText="1"/>
    </xf>
    <xf numFmtId="3" fontId="8" fillId="0" borderId="0" xfId="0" applyNumberFormat="1" applyFont="1"/>
    <xf numFmtId="1" fontId="8" fillId="0" borderId="0" xfId="0" applyNumberFormat="1" applyFont="1"/>
    <xf numFmtId="2" fontId="8" fillId="0" borderId="0" xfId="0" applyNumberFormat="1" applyFont="1"/>
    <xf numFmtId="165" fontId="8" fillId="0" borderId="0" xfId="0" applyNumberFormat="1" applyFont="1"/>
    <xf numFmtId="3" fontId="11" fillId="0" borderId="0" xfId="0" applyNumberFormat="1" applyFont="1"/>
    <xf numFmtId="1" fontId="11" fillId="0" borderId="0" xfId="0" applyNumberFormat="1" applyFont="1"/>
    <xf numFmtId="2" fontId="11" fillId="0" borderId="0" xfId="0" applyNumberFormat="1" applyFont="1"/>
    <xf numFmtId="165" fontId="11" fillId="0" borderId="0" xfId="0" applyNumberFormat="1" applyFont="1"/>
    <xf numFmtId="2" fontId="0" fillId="0" borderId="0" xfId="0" applyNumberFormat="1"/>
    <xf numFmtId="2" fontId="0" fillId="0" borderId="0" xfId="0" applyNumberFormat="1" applyFont="1" applyAlignment="1">
      <alignment horizontal="center"/>
    </xf>
    <xf numFmtId="3" fontId="0" fillId="0" borderId="0" xfId="0" applyNumberFormat="1"/>
    <xf numFmtId="3" fontId="2" fillId="0" borderId="0" xfId="0" applyNumberFormat="1" applyFont="1"/>
    <xf numFmtId="2" fontId="0" fillId="0" borderId="0" xfId="0" applyNumberFormat="1" applyFont="1" applyAlignment="1">
      <alignment horizontal="right"/>
    </xf>
    <xf numFmtId="0" fontId="10" fillId="0" borderId="0" xfId="3" applyFont="1" applyAlignment="1">
      <alignment horizontal="right"/>
    </xf>
    <xf numFmtId="2" fontId="10" fillId="0" borderId="0" xfId="2" applyNumberFormat="1" applyFont="1" applyAlignment="1">
      <alignment horizontal="right"/>
    </xf>
    <xf numFmtId="1" fontId="10" fillId="0" borderId="0" xfId="0" applyNumberFormat="1" applyFont="1" applyAlignment="1">
      <alignment horizontal="right" wrapText="1"/>
    </xf>
    <xf numFmtId="0" fontId="11" fillId="0" borderId="0" xfId="0" applyFont="1" applyAlignment="1">
      <alignment vertical="top"/>
    </xf>
    <xf numFmtId="0" fontId="10" fillId="0" borderId="0" xfId="0" applyFont="1" applyAlignment="1">
      <alignment vertical="top"/>
    </xf>
    <xf numFmtId="1" fontId="10" fillId="0" borderId="0" xfId="0" applyNumberFormat="1" applyFont="1" applyAlignment="1">
      <alignment vertical="top" wrapText="1"/>
    </xf>
    <xf numFmtId="3" fontId="10" fillId="0" borderId="0" xfId="0" applyNumberFormat="1" applyFont="1" applyAlignment="1">
      <alignment vertical="top"/>
    </xf>
    <xf numFmtId="1" fontId="10" fillId="0" borderId="0" xfId="0" applyNumberFormat="1" applyFont="1" applyAlignment="1">
      <alignment vertical="top"/>
    </xf>
    <xf numFmtId="2" fontId="10" fillId="0" borderId="0" xfId="0" applyNumberFormat="1" applyFont="1" applyAlignment="1">
      <alignment vertical="top"/>
    </xf>
    <xf numFmtId="165" fontId="10" fillId="0" borderId="0" xfId="0" applyNumberFormat="1" applyFont="1" applyAlignment="1">
      <alignment vertical="top"/>
    </xf>
    <xf numFmtId="0" fontId="10" fillId="0" borderId="0" xfId="0" applyFont="1" applyAlignment="1">
      <alignment horizontal="center" vertical="top" wrapText="1"/>
    </xf>
    <xf numFmtId="3" fontId="22" fillId="0" borderId="0" xfId="0" applyNumberFormat="1" applyFont="1"/>
    <xf numFmtId="2" fontId="22" fillId="0" borderId="0" xfId="0" applyNumberFormat="1" applyFont="1"/>
    <xf numFmtId="3" fontId="23" fillId="0" borderId="0" xfId="0" applyNumberFormat="1" applyFont="1"/>
    <xf numFmtId="2" fontId="23" fillId="0" borderId="0" xfId="0" applyNumberFormat="1" applyFont="1"/>
    <xf numFmtId="2" fontId="2" fillId="0" borderId="0" xfId="0" applyNumberFormat="1" applyFont="1"/>
    <xf numFmtId="3" fontId="10" fillId="0" borderId="0" xfId="0" applyNumberFormat="1" applyFont="1" applyAlignment="1">
      <alignment horizontal="right"/>
    </xf>
    <xf numFmtId="3" fontId="10" fillId="0" borderId="0" xfId="0" applyNumberFormat="1" applyFont="1" applyAlignment="1">
      <alignment horizontal="center" vertical="top" wrapText="1"/>
    </xf>
    <xf numFmtId="3" fontId="0" fillId="0" borderId="0" xfId="0" applyNumberFormat="1" applyFont="1" applyAlignment="1">
      <alignment horizontal="center"/>
    </xf>
    <xf numFmtId="3" fontId="10" fillId="0" borderId="0" xfId="0" applyNumberFormat="1" applyFont="1" applyAlignment="1">
      <alignment horizontal="center"/>
    </xf>
    <xf numFmtId="3" fontId="10" fillId="0" borderId="0" xfId="3" applyNumberFormat="1" applyFont="1"/>
    <xf numFmtId="3" fontId="0" fillId="0" borderId="0" xfId="0" applyNumberFormat="1" applyFont="1"/>
    <xf numFmtId="3" fontId="10" fillId="0" borderId="0" xfId="2" applyNumberFormat="1" applyFont="1" applyAlignment="1">
      <alignment horizontal="right"/>
    </xf>
    <xf numFmtId="3" fontId="10" fillId="0" borderId="0" xfId="0" applyNumberFormat="1" applyFont="1" applyAlignment="1"/>
    <xf numFmtId="3" fontId="10" fillId="0" borderId="0" xfId="3" applyNumberFormat="1" applyFont="1" applyAlignment="1">
      <alignment horizontal="right"/>
    </xf>
    <xf numFmtId="3" fontId="10" fillId="0" borderId="0" xfId="0" applyNumberFormat="1" applyFont="1" applyAlignment="1">
      <alignment horizontal="right" wrapText="1"/>
    </xf>
    <xf numFmtId="3" fontId="10" fillId="0" borderId="0" xfId="0" applyNumberFormat="1" applyFont="1" applyAlignment="1">
      <alignment horizontal="left"/>
    </xf>
    <xf numFmtId="3" fontId="16" fillId="0" borderId="0" xfId="0" applyNumberFormat="1" applyFont="1" applyAlignment="1">
      <alignment horizontal="left"/>
    </xf>
    <xf numFmtId="3" fontId="24" fillId="0" borderId="0" xfId="0" applyNumberFormat="1" applyFont="1" applyAlignment="1">
      <alignment horizontal="left"/>
    </xf>
    <xf numFmtId="0" fontId="16" fillId="0" borderId="0" xfId="0" applyFont="1" applyAlignment="1">
      <alignment horizontal="right"/>
    </xf>
    <xf numFmtId="2" fontId="17" fillId="0" borderId="0" xfId="0" applyNumberFormat="1" applyFont="1"/>
    <xf numFmtId="3" fontId="21" fillId="0" borderId="0" xfId="0" applyNumberFormat="1" applyFont="1" applyAlignment="1">
      <alignment horizontal="left"/>
    </xf>
    <xf numFmtId="0" fontId="11" fillId="0" borderId="0" xfId="0" applyFont="1" applyAlignment="1">
      <alignment horizontal="right"/>
    </xf>
    <xf numFmtId="0" fontId="11" fillId="0" borderId="0" xfId="0" applyFont="1" applyAlignment="1">
      <alignment horizontal="center"/>
    </xf>
    <xf numFmtId="3" fontId="25" fillId="0" borderId="0" xfId="0" applyNumberFormat="1" applyFont="1"/>
    <xf numFmtId="3" fontId="10" fillId="0" borderId="0" xfId="2" applyNumberFormat="1" applyFont="1"/>
    <xf numFmtId="3" fontId="11" fillId="0" borderId="0" xfId="0" applyNumberFormat="1" applyFont="1" applyAlignment="1">
      <alignment horizontal="left"/>
    </xf>
    <xf numFmtId="3" fontId="10" fillId="0" borderId="0" xfId="0" applyNumberFormat="1" applyFont="1" applyAlignment="1">
      <alignment wrapText="1"/>
    </xf>
    <xf numFmtId="0" fontId="2" fillId="0" borderId="0" xfId="0" applyFont="1"/>
    <xf numFmtId="0" fontId="6" fillId="0" borderId="0" xfId="0" applyFont="1"/>
    <xf numFmtId="1" fontId="0" fillId="0" borderId="0" xfId="0" applyNumberFormat="1"/>
    <xf numFmtId="0" fontId="2" fillId="0" borderId="0" xfId="0" applyFont="1" applyAlignment="1">
      <alignment horizontal="center"/>
    </xf>
    <xf numFmtId="165" fontId="2" fillId="0" borderId="0" xfId="0" applyNumberFormat="1" applyFont="1"/>
    <xf numFmtId="1" fontId="2" fillId="0" borderId="0" xfId="0" applyNumberFormat="1" applyFont="1"/>
    <xf numFmtId="2" fontId="28" fillId="0" borderId="0" xfId="0" applyNumberFormat="1" applyFont="1"/>
    <xf numFmtId="2" fontId="6" fillId="0" borderId="0" xfId="0" applyNumberFormat="1" applyFont="1"/>
    <xf numFmtId="0" fontId="15" fillId="0" borderId="0" xfId="0" applyFont="1" applyAlignment="1">
      <alignment horizontal="center" wrapText="1"/>
    </xf>
    <xf numFmtId="0" fontId="6" fillId="0" borderId="0" xfId="0" applyFont="1" applyAlignment="1">
      <alignment horizontal="center" wrapText="1"/>
    </xf>
    <xf numFmtId="0" fontId="10" fillId="0" borderId="2" xfId="0" applyFont="1" applyBorder="1"/>
    <xf numFmtId="0" fontId="10" fillId="0" borderId="3" xfId="0" applyFont="1" applyBorder="1"/>
    <xf numFmtId="1" fontId="6" fillId="0" borderId="0" xfId="4" applyNumberFormat="1" applyFont="1" applyAlignment="1">
      <alignment horizontal="right" indent="1"/>
    </xf>
    <xf numFmtId="2" fontId="10" fillId="0" borderId="0" xfId="4" applyNumberFormat="1" applyFont="1" applyAlignment="1">
      <alignment horizontal="right"/>
    </xf>
    <xf numFmtId="166" fontId="6" fillId="0" borderId="0" xfId="0" applyNumberFormat="1" applyFont="1"/>
    <xf numFmtId="0" fontId="6" fillId="0" borderId="2" xfId="0" applyFont="1" applyBorder="1"/>
    <xf numFmtId="0" fontId="29" fillId="0" borderId="0" xfId="0" applyFont="1"/>
    <xf numFmtId="2" fontId="6" fillId="0" borderId="0" xfId="0" applyNumberFormat="1" applyFont="1" applyBorder="1"/>
    <xf numFmtId="0" fontId="8" fillId="0" borderId="0" xfId="0" applyFont="1" applyAlignment="1">
      <alignment horizontal="left"/>
    </xf>
    <xf numFmtId="1" fontId="2" fillId="0" borderId="0" xfId="0" applyNumberFormat="1" applyFont="1" applyAlignment="1">
      <alignment wrapText="1"/>
    </xf>
    <xf numFmtId="2" fontId="2" fillId="0" borderId="0" xfId="0" applyNumberFormat="1" applyFont="1" applyAlignment="1">
      <alignment wrapText="1"/>
    </xf>
    <xf numFmtId="0" fontId="31" fillId="0" borderId="0" xfId="0" applyFont="1" applyAlignment="1">
      <alignment horizontal="center"/>
    </xf>
    <xf numFmtId="2" fontId="2" fillId="0" borderId="0" xfId="0" applyNumberFormat="1" applyFont="1" applyAlignment="1">
      <alignment horizontal="center"/>
    </xf>
    <xf numFmtId="0" fontId="2" fillId="0" borderId="0" xfId="0" quotePrefix="1" applyFont="1"/>
    <xf numFmtId="2" fontId="29" fillId="0" borderId="0" xfId="0" applyNumberFormat="1" applyFont="1" applyAlignment="1">
      <alignment horizontal="center"/>
    </xf>
    <xf numFmtId="0" fontId="29" fillId="0" borderId="0" xfId="0" applyFont="1" applyAlignment="1">
      <alignment wrapText="1"/>
    </xf>
    <xf numFmtId="2" fontId="2" fillId="0" borderId="0" xfId="0" applyNumberFormat="1" applyFont="1" applyAlignment="1">
      <alignment horizontal="center" wrapText="1"/>
    </xf>
    <xf numFmtId="0" fontId="2" fillId="0" borderId="0" xfId="0" applyFont="1" applyAlignment="1">
      <alignment wrapText="1"/>
    </xf>
    <xf numFmtId="0" fontId="0" fillId="0" borderId="0" xfId="0"/>
    <xf numFmtId="0" fontId="0" fillId="0" borderId="0" xfId="0" applyFont="1"/>
    <xf numFmtId="0" fontId="6" fillId="0" borderId="0" xfId="0" applyFont="1"/>
    <xf numFmtId="0" fontId="18" fillId="0" borderId="0" xfId="0" applyFont="1"/>
    <xf numFmtId="0" fontId="6" fillId="0" borderId="0" xfId="0" applyFont="1" applyAlignment="1">
      <alignment wrapText="1"/>
    </xf>
    <xf numFmtId="0" fontId="4" fillId="0" borderId="0" xfId="0" applyFont="1" applyAlignment="1">
      <alignment horizontal="left"/>
    </xf>
    <xf numFmtId="0" fontId="4" fillId="0" borderId="0" xfId="0" applyFont="1" applyAlignment="1">
      <alignment horizontal="center"/>
    </xf>
    <xf numFmtId="0" fontId="32" fillId="0" borderId="0" xfId="0" applyFont="1" applyAlignment="1">
      <alignment horizontal="center"/>
    </xf>
    <xf numFmtId="0" fontId="15" fillId="0" borderId="0" xfId="0" applyFont="1" applyAlignment="1">
      <alignment horizontal="left" wrapText="1"/>
    </xf>
    <xf numFmtId="0" fontId="15" fillId="0" borderId="0" xfId="0" applyFont="1" applyAlignment="1">
      <alignment wrapText="1"/>
    </xf>
    <xf numFmtId="0" fontId="6" fillId="0" borderId="0" xfId="0" applyFont="1" applyAlignment="1">
      <alignment horizontal="left"/>
    </xf>
    <xf numFmtId="0" fontId="6" fillId="0" borderId="2" xfId="0" applyFont="1" applyBorder="1" applyAlignment="1">
      <alignment horizontal="center" wrapText="1"/>
    </xf>
    <xf numFmtId="0" fontId="15" fillId="0" borderId="4" xfId="0" applyFont="1" applyBorder="1" applyAlignment="1">
      <alignment horizontal="left"/>
    </xf>
    <xf numFmtId="0" fontId="15" fillId="0" borderId="2" xfId="0" applyFont="1" applyBorder="1" applyAlignment="1">
      <alignment wrapText="1"/>
    </xf>
    <xf numFmtId="0" fontId="11" fillId="0" borderId="4" xfId="0" applyFont="1" applyBorder="1" applyAlignment="1">
      <alignment horizontal="left"/>
    </xf>
    <xf numFmtId="0" fontId="15" fillId="0" borderId="4" xfId="0" applyFont="1" applyBorder="1" applyAlignment="1">
      <alignment horizontal="left" wrapText="1"/>
    </xf>
    <xf numFmtId="0" fontId="10" fillId="0" borderId="0" xfId="0" applyFont="1" applyAlignment="1">
      <alignment horizontal="left"/>
    </xf>
    <xf numFmtId="3" fontId="10" fillId="0" borderId="4" xfId="0" applyNumberFormat="1" applyFont="1" applyBorder="1"/>
    <xf numFmtId="0" fontId="0" fillId="0" borderId="2" xfId="0" applyBorder="1"/>
    <xf numFmtId="0" fontId="15" fillId="0" borderId="0" xfId="0" applyFont="1" applyAlignment="1">
      <alignment horizontal="left"/>
    </xf>
    <xf numFmtId="164" fontId="10" fillId="0" borderId="0" xfId="0" applyNumberFormat="1" applyFont="1" applyAlignment="1">
      <alignment horizontal="center" vertical="top" wrapText="1"/>
    </xf>
    <xf numFmtId="0" fontId="0" fillId="0" borderId="0" xfId="0"/>
    <xf numFmtId="0" fontId="10" fillId="0" borderId="0" xfId="0" applyFont="1"/>
    <xf numFmtId="0" fontId="6" fillId="0" borderId="0" xfId="0" applyFont="1"/>
    <xf numFmtId="0" fontId="18" fillId="0" borderId="0" xfId="0" applyFont="1"/>
    <xf numFmtId="0" fontId="1" fillId="0" borderId="0" xfId="0" applyFont="1" applyAlignment="1">
      <alignment horizontal="center"/>
    </xf>
    <xf numFmtId="0" fontId="6" fillId="0" borderId="0" xfId="0" applyFont="1" applyAlignment="1">
      <alignment wrapText="1"/>
    </xf>
    <xf numFmtId="2" fontId="0" fillId="0" borderId="0" xfId="0" applyNumberFormat="1" applyAlignment="1">
      <alignment horizontal="right"/>
    </xf>
    <xf numFmtId="0" fontId="6" fillId="0" borderId="3" xfId="0" applyFont="1" applyBorder="1" applyAlignment="1">
      <alignment horizontal="center" wrapText="1"/>
    </xf>
    <xf numFmtId="0" fontId="15" fillId="0" borderId="4" xfId="0" applyFont="1" applyBorder="1" applyAlignment="1">
      <alignment horizontal="center" wrapText="1"/>
    </xf>
    <xf numFmtId="0" fontId="14" fillId="0" borderId="0" xfId="0" applyFont="1"/>
    <xf numFmtId="0" fontId="34" fillId="0" borderId="0" xfId="0" applyFont="1"/>
    <xf numFmtId="0" fontId="36" fillId="0" borderId="2" xfId="0" applyFont="1" applyBorder="1"/>
    <xf numFmtId="0" fontId="36" fillId="0" borderId="0" xfId="0" applyFont="1"/>
    <xf numFmtId="0" fontId="37" fillId="0" borderId="2" xfId="0" applyFont="1" applyBorder="1"/>
    <xf numFmtId="0" fontId="37" fillId="0" borderId="0" xfId="0" applyFont="1"/>
    <xf numFmtId="0" fontId="14" fillId="0" borderId="2" xfId="0" applyFont="1" applyBorder="1"/>
    <xf numFmtId="0" fontId="38" fillId="0" borderId="0" xfId="0" applyFont="1"/>
    <xf numFmtId="0" fontId="39" fillId="0" borderId="2" xfId="0" applyFont="1" applyBorder="1"/>
    <xf numFmtId="0" fontId="39" fillId="0" borderId="0" xfId="0" applyFont="1"/>
    <xf numFmtId="3" fontId="6" fillId="0" borderId="4" xfId="0" applyNumberFormat="1" applyFont="1" applyBorder="1"/>
    <xf numFmtId="0" fontId="15" fillId="0" borderId="0" xfId="0" applyFont="1" applyAlignment="1">
      <alignment horizontal="right"/>
    </xf>
    <xf numFmtId="0" fontId="14" fillId="0" borderId="0" xfId="0" applyFont="1" applyAlignment="1">
      <alignment horizontal="left"/>
    </xf>
    <xf numFmtId="2" fontId="6" fillId="0" borderId="2" xfId="0" applyNumberFormat="1" applyFont="1" applyBorder="1"/>
    <xf numFmtId="0" fontId="40" fillId="0" borderId="0" xfId="0" applyFont="1"/>
    <xf numFmtId="0" fontId="40" fillId="0" borderId="0" xfId="0" applyFont="1" applyAlignment="1">
      <alignment horizontal="left"/>
    </xf>
    <xf numFmtId="0" fontId="40" fillId="0" borderId="2" xfId="0" applyFont="1" applyBorder="1"/>
    <xf numFmtId="0" fontId="36" fillId="0" borderId="0" xfId="0" applyFont="1" applyAlignment="1">
      <alignment horizontal="left"/>
    </xf>
    <xf numFmtId="2" fontId="10" fillId="0" borderId="2" xfId="0" applyNumberFormat="1" applyFont="1" applyBorder="1"/>
    <xf numFmtId="2" fontId="40" fillId="0" borderId="0" xfId="0" applyNumberFormat="1" applyFont="1"/>
    <xf numFmtId="2" fontId="40" fillId="0" borderId="2" xfId="0" applyNumberFormat="1" applyFont="1" applyBorder="1"/>
    <xf numFmtId="1" fontId="15" fillId="0" borderId="0" xfId="0" applyNumberFormat="1" applyFont="1"/>
    <xf numFmtId="1" fontId="15" fillId="0" borderId="0" xfId="0" applyNumberFormat="1" applyFont="1" applyAlignment="1">
      <alignment horizontal="left"/>
    </xf>
    <xf numFmtId="1" fontId="6" fillId="0" borderId="2" xfId="0" applyNumberFormat="1" applyFont="1" applyBorder="1"/>
    <xf numFmtId="1" fontId="38" fillId="0" borderId="0" xfId="0" applyNumberFormat="1" applyFont="1"/>
    <xf numFmtId="1" fontId="38" fillId="0" borderId="0" xfId="0" applyNumberFormat="1" applyFont="1" applyAlignment="1">
      <alignment horizontal="left"/>
    </xf>
    <xf numFmtId="1" fontId="38" fillId="0" borderId="2" xfId="0" applyNumberFormat="1" applyFont="1" applyBorder="1"/>
    <xf numFmtId="2" fontId="38" fillId="0" borderId="2" xfId="0" applyNumberFormat="1" applyFont="1" applyBorder="1"/>
    <xf numFmtId="2" fontId="10" fillId="0" borderId="0" xfId="0" applyNumberFormat="1" applyFont="1" applyAlignment="1">
      <alignment horizontal="left"/>
    </xf>
    <xf numFmtId="2" fontId="6" fillId="0" borderId="0" xfId="0" applyNumberFormat="1" applyFont="1" applyAlignment="1">
      <alignment horizontal="left"/>
    </xf>
    <xf numFmtId="2" fontId="15" fillId="0" borderId="2" xfId="0" applyNumberFormat="1" applyFont="1" applyBorder="1"/>
    <xf numFmtId="2" fontId="15" fillId="0" borderId="0" xfId="0" applyNumberFormat="1" applyFont="1"/>
    <xf numFmtId="1" fontId="6" fillId="0" borderId="0" xfId="0" applyNumberFormat="1" applyFont="1" applyAlignment="1">
      <alignment horizontal="left"/>
    </xf>
    <xf numFmtId="2" fontId="18" fillId="0" borderId="0" xfId="0" applyNumberFormat="1" applyFont="1" applyAlignment="1">
      <alignment horizontal="left"/>
    </xf>
    <xf numFmtId="0" fontId="0" fillId="0" borderId="0" xfId="0"/>
    <xf numFmtId="0" fontId="10" fillId="0" borderId="0" xfId="0" applyFont="1"/>
    <xf numFmtId="0" fontId="6" fillId="0" borderId="0" xfId="0" applyFont="1" applyAlignment="1">
      <alignment wrapText="1"/>
    </xf>
    <xf numFmtId="0" fontId="18" fillId="0" borderId="0" xfId="0" applyFont="1"/>
    <xf numFmtId="0" fontId="6" fillId="0" borderId="0" xfId="0" applyFont="1"/>
    <xf numFmtId="0" fontId="15" fillId="0" borderId="0" xfId="0" applyFont="1" applyAlignment="1">
      <alignment horizontal="center"/>
    </xf>
    <xf numFmtId="0" fontId="4" fillId="0" borderId="0" xfId="0" applyFont="1" applyAlignment="1">
      <alignment horizontal="center"/>
    </xf>
    <xf numFmtId="0" fontId="15" fillId="0" borderId="0" xfId="0" applyFont="1" applyAlignment="1">
      <alignment horizontal="center" wrapText="1"/>
    </xf>
    <xf numFmtId="0" fontId="0" fillId="0" borderId="0" xfId="0"/>
    <xf numFmtId="0" fontId="6" fillId="0" borderId="0" xfId="0" applyFont="1"/>
    <xf numFmtId="0" fontId="14" fillId="0" borderId="3" xfId="0" applyFont="1" applyBorder="1"/>
    <xf numFmtId="0" fontId="36" fillId="0" borderId="3" xfId="0" applyFont="1" applyBorder="1"/>
    <xf numFmtId="0" fontId="6" fillId="0" borderId="3" xfId="0" applyFont="1" applyBorder="1"/>
    <xf numFmtId="1" fontId="6" fillId="0" borderId="3" xfId="0" applyNumberFormat="1" applyFont="1" applyBorder="1"/>
    <xf numFmtId="1" fontId="38" fillId="0" borderId="3" xfId="0" applyNumberFormat="1" applyFont="1" applyBorder="1"/>
    <xf numFmtId="2" fontId="10" fillId="0" borderId="3" xfId="0" applyNumberFormat="1" applyFont="1" applyBorder="1"/>
    <xf numFmtId="0" fontId="40" fillId="0" borderId="3" xfId="0" applyFont="1" applyBorder="1"/>
    <xf numFmtId="0" fontId="0" fillId="0" borderId="0" xfId="0" applyAlignment="1">
      <alignment horizontal="left"/>
    </xf>
    <xf numFmtId="0" fontId="2" fillId="0" borderId="2" xfId="0" applyFont="1" applyBorder="1"/>
    <xf numFmtId="1" fontId="0" fillId="0" borderId="2" xfId="0" applyNumberFormat="1" applyBorder="1"/>
    <xf numFmtId="2" fontId="0" fillId="0" borderId="2" xfId="0" applyNumberFormat="1" applyBorder="1"/>
    <xf numFmtId="0" fontId="0" fillId="0" borderId="0" xfId="0"/>
    <xf numFmtId="0" fontId="10" fillId="0" borderId="0" xfId="0" applyFont="1"/>
    <xf numFmtId="0" fontId="6" fillId="0" borderId="0" xfId="0" applyFont="1" applyAlignment="1">
      <alignment wrapText="1"/>
    </xf>
    <xf numFmtId="0" fontId="6" fillId="0" borderId="0" xfId="0" applyFont="1"/>
    <xf numFmtId="0" fontId="4" fillId="0" borderId="0" xfId="0" applyFont="1" applyAlignment="1">
      <alignment horizontal="center"/>
    </xf>
    <xf numFmtId="0" fontId="18" fillId="0" borderId="0" xfId="0" applyFont="1"/>
    <xf numFmtId="0" fontId="6" fillId="0" borderId="0" xfId="0" applyFont="1"/>
    <xf numFmtId="164" fontId="6" fillId="0" borderId="0" xfId="0" applyNumberFormat="1" applyFont="1"/>
    <xf numFmtId="0" fontId="11" fillId="0" borderId="0" xfId="0" applyFont="1" applyAlignment="1">
      <alignment wrapText="1"/>
    </xf>
    <xf numFmtId="164" fontId="6" fillId="0" borderId="0" xfId="0" applyNumberFormat="1" applyFont="1" applyAlignment="1">
      <alignment wrapText="1"/>
    </xf>
    <xf numFmtId="2" fontId="6" fillId="0" borderId="0" xfId="0" applyNumberFormat="1" applyFont="1" applyAlignment="1">
      <alignment wrapText="1"/>
    </xf>
    <xf numFmtId="0" fontId="4" fillId="0" borderId="0" xfId="0" applyFont="1" applyAlignment="1">
      <alignment horizontal="center" wrapText="1"/>
    </xf>
    <xf numFmtId="0" fontId="0" fillId="0" borderId="0" xfId="0"/>
    <xf numFmtId="0" fontId="10" fillId="0" borderId="0" xfId="0" applyFont="1"/>
    <xf numFmtId="2" fontId="11" fillId="0" borderId="0" xfId="0" applyNumberFormat="1" applyFont="1"/>
    <xf numFmtId="0" fontId="6" fillId="0" borderId="0" xfId="0" applyFont="1" applyAlignment="1">
      <alignment wrapText="1"/>
    </xf>
    <xf numFmtId="0" fontId="18" fillId="0" borderId="0" xfId="0" applyFont="1"/>
    <xf numFmtId="0" fontId="6" fillId="0" borderId="0" xfId="0" applyFont="1"/>
    <xf numFmtId="0" fontId="0" fillId="0" borderId="0" xfId="0" applyAlignment="1">
      <alignment wrapText="1"/>
    </xf>
    <xf numFmtId="0" fontId="15" fillId="0" borderId="0" xfId="0" applyFont="1" applyAlignment="1">
      <alignment horizontal="center" wrapText="1"/>
    </xf>
    <xf numFmtId="2" fontId="19" fillId="0" borderId="0" xfId="0" applyNumberFormat="1" applyFont="1"/>
    <xf numFmtId="0" fontId="42" fillId="0" borderId="0" xfId="0" applyFont="1" applyAlignment="1">
      <alignment horizontal="center" wrapText="1"/>
    </xf>
    <xf numFmtId="0" fontId="0" fillId="0" borderId="0" xfId="0" applyFont="1"/>
    <xf numFmtId="0" fontId="10" fillId="0" borderId="0" xfId="0" applyFont="1"/>
    <xf numFmtId="0" fontId="6" fillId="0" borderId="0" xfId="0" applyFont="1" applyAlignment="1">
      <alignment wrapText="1"/>
    </xf>
    <xf numFmtId="0" fontId="18" fillId="0" borderId="0" xfId="0" applyFont="1"/>
    <xf numFmtId="0" fontId="1" fillId="0" borderId="0" xfId="0" applyFont="1" applyAlignment="1">
      <alignment horizontal="center"/>
    </xf>
    <xf numFmtId="0" fontId="4" fillId="0" borderId="0" xfId="0" applyFont="1" applyAlignment="1">
      <alignment horizontal="center"/>
    </xf>
    <xf numFmtId="0" fontId="15" fillId="0" borderId="0" xfId="0" applyFont="1" applyAlignment="1">
      <alignment horizontal="center" wrapText="1"/>
    </xf>
    <xf numFmtId="2" fontId="1" fillId="0" borderId="0" xfId="0" applyNumberFormat="1" applyFont="1"/>
    <xf numFmtId="0" fontId="0" fillId="0" borderId="0" xfId="0" applyAlignment="1"/>
    <xf numFmtId="0" fontId="43" fillId="0" borderId="0" xfId="0" applyFont="1"/>
    <xf numFmtId="0" fontId="6" fillId="0" borderId="2" xfId="0" applyFont="1" applyBorder="1" applyAlignment="1">
      <alignment wrapText="1"/>
    </xf>
    <xf numFmtId="0" fontId="10" fillId="0" borderId="2" xfId="0" applyFont="1" applyBorder="1" applyAlignment="1">
      <alignment wrapText="1"/>
    </xf>
    <xf numFmtId="0" fontId="11" fillId="0" borderId="2" xfId="0" applyFont="1" applyBorder="1" applyAlignment="1">
      <alignment horizontal="left"/>
    </xf>
    <xf numFmtId="0" fontId="15" fillId="0" borderId="2" xfId="0" applyFont="1" applyBorder="1" applyAlignment="1">
      <alignment horizontal="left"/>
    </xf>
    <xf numFmtId="0" fontId="15" fillId="0" borderId="2" xfId="0" applyFont="1" applyBorder="1" applyAlignment="1">
      <alignment horizontal="left" wrapText="1"/>
    </xf>
    <xf numFmtId="0" fontId="24" fillId="0" borderId="0" xfId="0" applyFont="1"/>
    <xf numFmtId="3" fontId="6" fillId="0" borderId="2" xfId="0" applyNumberFormat="1" applyFont="1" applyBorder="1"/>
    <xf numFmtId="0" fontId="38" fillId="0" borderId="2" xfId="0" applyFont="1" applyBorder="1"/>
    <xf numFmtId="4" fontId="6" fillId="0" borderId="0" xfId="0" applyNumberFormat="1" applyFont="1"/>
    <xf numFmtId="0" fontId="45" fillId="0" borderId="0" xfId="0" applyFont="1"/>
    <xf numFmtId="0" fontId="46" fillId="0" borderId="0" xfId="0" applyFont="1"/>
    <xf numFmtId="2" fontId="46" fillId="0" borderId="2" xfId="0" applyNumberFormat="1" applyFont="1" applyBorder="1"/>
    <xf numFmtId="1" fontId="46" fillId="0" borderId="0" xfId="0" applyNumberFormat="1" applyFont="1"/>
    <xf numFmtId="2" fontId="46" fillId="0" borderId="0" xfId="0" applyNumberFormat="1" applyFont="1"/>
    <xf numFmtId="0" fontId="46" fillId="0" borderId="2" xfId="0" applyFont="1" applyBorder="1"/>
    <xf numFmtId="2" fontId="18" fillId="0" borderId="0" xfId="0" applyNumberFormat="1" applyFont="1"/>
    <xf numFmtId="2" fontId="24" fillId="0" borderId="0" xfId="0" applyNumberFormat="1" applyFont="1"/>
    <xf numFmtId="2" fontId="24" fillId="0" borderId="2" xfId="0" applyNumberFormat="1" applyFont="1" applyBorder="1"/>
    <xf numFmtId="3" fontId="15" fillId="0" borderId="0" xfId="0" applyNumberFormat="1" applyFont="1"/>
    <xf numFmtId="2" fontId="24" fillId="0" borderId="2" xfId="0" applyNumberFormat="1" applyFont="1" applyBorder="1" applyAlignment="1">
      <alignment horizontal="left" wrapText="1"/>
    </xf>
    <xf numFmtId="2" fontId="24" fillId="0" borderId="2" xfId="0" applyNumberFormat="1" applyFont="1" applyBorder="1" applyAlignment="1">
      <alignment wrapText="1"/>
    </xf>
    <xf numFmtId="3" fontId="46" fillId="0" borderId="0" xfId="0" applyNumberFormat="1" applyFont="1" applyAlignment="1">
      <alignment wrapText="1"/>
    </xf>
    <xf numFmtId="2" fontId="24" fillId="0" borderId="2" xfId="0" applyNumberFormat="1" applyFont="1" applyBorder="1" applyAlignment="1">
      <alignment horizontal="right"/>
    </xf>
    <xf numFmtId="3" fontId="6" fillId="0" borderId="0" xfId="0" applyNumberFormat="1" applyFont="1" applyAlignment="1">
      <alignment horizontal="right"/>
    </xf>
    <xf numFmtId="0" fontId="6" fillId="0" borderId="0" xfId="0" applyFont="1" applyAlignment="1">
      <alignment horizontal="left"/>
    </xf>
    <xf numFmtId="0" fontId="29" fillId="0" borderId="2" xfId="0" applyFont="1" applyBorder="1" applyAlignment="1">
      <alignment horizontal="center"/>
    </xf>
    <xf numFmtId="2" fontId="2" fillId="0" borderId="2" xfId="0" applyNumberFormat="1" applyFont="1" applyBorder="1" applyAlignment="1">
      <alignment horizontal="center" wrapText="1"/>
    </xf>
    <xf numFmtId="2" fontId="2" fillId="0" borderId="2" xfId="0" applyNumberFormat="1" applyFont="1" applyBorder="1" applyAlignment="1">
      <alignment horizontal="center"/>
    </xf>
    <xf numFmtId="2" fontId="2" fillId="0" borderId="2" xfId="0" applyNumberFormat="1" applyFont="1" applyBorder="1"/>
    <xf numFmtId="2" fontId="2" fillId="0" borderId="2" xfId="0" applyNumberFormat="1" applyFont="1" applyBorder="1" applyAlignment="1">
      <alignment wrapText="1"/>
    </xf>
    <xf numFmtId="1" fontId="2" fillId="0" borderId="2" xfId="0" applyNumberFormat="1" applyFont="1" applyBorder="1"/>
    <xf numFmtId="0" fontId="11" fillId="0" borderId="0" xfId="0" applyFont="1" applyAlignment="1">
      <alignment horizontal="center"/>
    </xf>
    <xf numFmtId="0" fontId="0" fillId="0" borderId="0" xfId="0" applyFill="1"/>
    <xf numFmtId="0" fontId="29" fillId="0" borderId="2" xfId="0" applyFont="1" applyBorder="1" applyAlignment="1">
      <alignment horizontal="center" wrapText="1"/>
    </xf>
    <xf numFmtId="0" fontId="2" fillId="0" borderId="2" xfId="0" applyFont="1" applyBorder="1" applyAlignment="1">
      <alignment horizontal="center"/>
    </xf>
    <xf numFmtId="3" fontId="0" fillId="0" borderId="0" xfId="0" applyNumberFormat="1" applyAlignment="1">
      <alignment horizontal="right"/>
    </xf>
    <xf numFmtId="0" fontId="20" fillId="0" borderId="0" xfId="3" applyFont="1" applyAlignment="1">
      <alignment horizontal="center"/>
    </xf>
    <xf numFmtId="0" fontId="18" fillId="0" borderId="0" xfId="0" applyFont="1" applyAlignment="1">
      <alignment horizontal="right"/>
    </xf>
    <xf numFmtId="2" fontId="6" fillId="0" borderId="0" xfId="0" applyNumberFormat="1" applyFont="1" applyAlignment="1">
      <alignment horizontal="center"/>
    </xf>
    <xf numFmtId="0" fontId="0" fillId="0" borderId="0" xfId="0" applyFont="1"/>
    <xf numFmtId="0" fontId="0" fillId="0" borderId="0" xfId="0"/>
    <xf numFmtId="0" fontId="0" fillId="0" borderId="0" xfId="0" applyFont="1" applyBorder="1" applyAlignment="1">
      <alignment vertical="top" wrapText="1"/>
    </xf>
    <xf numFmtId="0" fontId="10" fillId="0" borderId="0" xfId="0" applyFont="1"/>
    <xf numFmtId="0" fontId="11" fillId="0" borderId="0" xfId="0" applyFont="1"/>
    <xf numFmtId="0" fontId="6" fillId="0" borderId="0" xfId="0" applyFont="1" applyAlignment="1">
      <alignment wrapText="1"/>
    </xf>
    <xf numFmtId="0" fontId="11" fillId="0" borderId="0" xfId="0" applyFont="1" applyAlignment="1">
      <alignment horizontal="center"/>
    </xf>
    <xf numFmtId="2" fontId="11" fillId="0" borderId="0" xfId="0" applyNumberFormat="1" applyFont="1"/>
    <xf numFmtId="0" fontId="18" fillId="0" borderId="0" xfId="0" applyFont="1"/>
    <xf numFmtId="0" fontId="26" fillId="0" borderId="0" xfId="0" applyFont="1" applyAlignment="1">
      <alignment horizontal="left"/>
    </xf>
    <xf numFmtId="3" fontId="10" fillId="0" borderId="0" xfId="0" applyNumberFormat="1" applyFont="1" applyAlignment="1">
      <alignment horizontal="center" vertical="top"/>
    </xf>
    <xf numFmtId="0" fontId="6" fillId="0" borderId="0" xfId="0" applyFont="1"/>
    <xf numFmtId="3" fontId="11" fillId="0" borderId="0" xfId="0" applyNumberFormat="1" applyFont="1" applyAlignment="1">
      <alignment horizontal="center"/>
    </xf>
    <xf numFmtId="0" fontId="10" fillId="0" borderId="0" xfId="0" applyFont="1" applyAlignment="1">
      <alignment horizontal="center" vertical="top"/>
    </xf>
    <xf numFmtId="2" fontId="6" fillId="0" borderId="0" xfId="0" applyNumberFormat="1" applyFont="1" applyAlignment="1">
      <alignment horizontal="center" wrapText="1"/>
    </xf>
    <xf numFmtId="0" fontId="0" fillId="0" borderId="0" xfId="0" applyFont="1" applyAlignment="1">
      <alignment wrapText="1"/>
    </xf>
    <xf numFmtId="0" fontId="15" fillId="0" borderId="0" xfId="0" applyFont="1" applyAlignment="1">
      <alignment horizontal="center"/>
    </xf>
    <xf numFmtId="0" fontId="4" fillId="0" borderId="0" xfId="0" applyFont="1" applyAlignment="1">
      <alignment horizontal="center"/>
    </xf>
    <xf numFmtId="0" fontId="15" fillId="0" borderId="0" xfId="0" applyFont="1" applyAlignment="1">
      <alignment horizontal="center" wrapText="1"/>
    </xf>
    <xf numFmtId="0" fontId="0" fillId="3" borderId="0" xfId="0" applyFill="1" applyAlignment="1">
      <alignment wrapText="1"/>
    </xf>
    <xf numFmtId="0" fontId="0" fillId="0" borderId="0" xfId="0" applyAlignment="1">
      <alignment wrapText="1"/>
    </xf>
    <xf numFmtId="0" fontId="15" fillId="0" borderId="0" xfId="0" applyFont="1" applyAlignment="1">
      <alignment wrapText="1"/>
    </xf>
    <xf numFmtId="0" fontId="15" fillId="0" borderId="2" xfId="0" applyFont="1" applyBorder="1" applyAlignment="1">
      <alignment horizontal="center" wrapText="1"/>
    </xf>
    <xf numFmtId="0" fontId="15" fillId="0" borderId="3" xfId="0" applyFont="1" applyBorder="1" applyAlignment="1">
      <alignment horizontal="center" wrapText="1"/>
    </xf>
    <xf numFmtId="0" fontId="15" fillId="0" borderId="2" xfId="0" applyFont="1" applyBorder="1" applyAlignment="1">
      <alignment wrapText="1"/>
    </xf>
    <xf numFmtId="0" fontId="6" fillId="0" borderId="0" xfId="0" applyFont="1" applyBorder="1"/>
    <xf numFmtId="0" fontId="6" fillId="0" borderId="2" xfId="0" applyFont="1" applyBorder="1"/>
    <xf numFmtId="0" fontId="10" fillId="0" borderId="0" xfId="0" applyFont="1" applyBorder="1"/>
    <xf numFmtId="0" fontId="10" fillId="0" borderId="2" xfId="0" applyFont="1" applyBorder="1"/>
    <xf numFmtId="0" fontId="15" fillId="0" borderId="0" xfId="0" applyFont="1" applyBorder="1" applyAlignment="1">
      <alignment horizontal="left"/>
    </xf>
    <xf numFmtId="0" fontId="15" fillId="0" borderId="2" xfId="0" applyFont="1" applyBorder="1" applyAlignment="1">
      <alignment horizontal="left"/>
    </xf>
    <xf numFmtId="0" fontId="6" fillId="0" borderId="0" xfId="0" applyFont="1" applyBorder="1" applyAlignment="1">
      <alignment horizontal="left" wrapText="1"/>
    </xf>
    <xf numFmtId="0" fontId="6" fillId="0" borderId="2" xfId="0" applyFont="1" applyBorder="1" applyAlignment="1">
      <alignment horizontal="left" wrapText="1"/>
    </xf>
    <xf numFmtId="0" fontId="15" fillId="0" borderId="0" xfId="0" applyFont="1"/>
    <xf numFmtId="0" fontId="6" fillId="0" borderId="0" xfId="0" applyFont="1" applyAlignment="1">
      <alignment horizontal="left"/>
    </xf>
    <xf numFmtId="1" fontId="29" fillId="0" borderId="0" xfId="0" applyNumberFormat="1" applyFont="1" applyBorder="1" applyAlignment="1">
      <alignment horizontal="center"/>
    </xf>
    <xf numFmtId="1" fontId="29" fillId="0" borderId="2" xfId="0" applyNumberFormat="1" applyFont="1" applyBorder="1" applyAlignment="1">
      <alignment horizontal="center"/>
    </xf>
    <xf numFmtId="2" fontId="29" fillId="0" borderId="0" xfId="0" applyNumberFormat="1" applyFont="1" applyAlignment="1">
      <alignment horizontal="center"/>
    </xf>
    <xf numFmtId="0" fontId="2" fillId="0" borderId="0" xfId="0" applyFont="1"/>
    <xf numFmtId="0" fontId="2" fillId="0" borderId="0" xfId="0" quotePrefix="1" applyFont="1" applyAlignment="1">
      <alignment vertical="top" wrapText="1"/>
    </xf>
    <xf numFmtId="0" fontId="29" fillId="0" borderId="0" xfId="0" applyFont="1" applyBorder="1" applyAlignment="1">
      <alignment horizontal="center"/>
    </xf>
    <xf numFmtId="0" fontId="29" fillId="0" borderId="2" xfId="0" applyFont="1" applyBorder="1" applyAlignment="1">
      <alignment horizontal="center"/>
    </xf>
    <xf numFmtId="1" fontId="29" fillId="0" borderId="0" xfId="0" applyNumberFormat="1" applyFont="1" applyBorder="1" applyAlignment="1">
      <alignment horizontal="center" wrapText="1"/>
    </xf>
    <xf numFmtId="1" fontId="29" fillId="0" borderId="2" xfId="0" applyNumberFormat="1" applyFont="1" applyBorder="1" applyAlignment="1">
      <alignment horizontal="center" wrapText="1"/>
    </xf>
    <xf numFmtId="0" fontId="0" fillId="0" borderId="0" xfId="0" applyFill="1"/>
    <xf numFmtId="0" fontId="0" fillId="0" borderId="0" xfId="0" applyFill="1" applyBorder="1"/>
    <xf numFmtId="3" fontId="10" fillId="0" borderId="0" xfId="0" applyNumberFormat="1" applyFont="1" applyAlignment="1">
      <alignment horizontal="left" indent="1"/>
    </xf>
    <xf numFmtId="3" fontId="11" fillId="0" borderId="0" xfId="0" applyNumberFormat="1" applyFont="1"/>
    <xf numFmtId="3" fontId="14" fillId="0" borderId="0" xfId="0" applyNumberFormat="1" applyFont="1"/>
    <xf numFmtId="3" fontId="6" fillId="0" borderId="0" xfId="0" applyNumberFormat="1" applyFont="1" applyAlignment="1">
      <alignment wrapText="1"/>
    </xf>
    <xf numFmtId="3" fontId="10" fillId="0" borderId="0" xfId="4" applyNumberFormat="1" applyFont="1"/>
    <xf numFmtId="3" fontId="10" fillId="0" borderId="0" xfId="4" applyNumberFormat="1" applyFont="1" applyAlignment="1">
      <alignment horizontal="right"/>
    </xf>
    <xf numFmtId="3" fontId="6" fillId="0" borderId="0" xfId="0" applyNumberFormat="1" applyFont="1" applyAlignment="1">
      <alignment horizontal="left"/>
    </xf>
    <xf numFmtId="2" fontId="10" fillId="0" borderId="0" xfId="0" applyNumberFormat="1" applyFont="1" applyAlignment="1">
      <alignment horizontal="center"/>
    </xf>
    <xf numFmtId="3" fontId="0" fillId="0" borderId="0" xfId="0" applyNumberFormat="1" applyAlignment="1">
      <alignment horizontal="center"/>
    </xf>
    <xf numFmtId="3" fontId="1" fillId="0" borderId="0" xfId="0" applyNumberFormat="1" applyFont="1" applyAlignment="1">
      <alignment horizontal="center"/>
    </xf>
    <xf numFmtId="3" fontId="1" fillId="0" borderId="0" xfId="0" applyNumberFormat="1" applyFont="1" applyAlignment="1">
      <alignment horizontal="center"/>
    </xf>
    <xf numFmtId="3" fontId="0" fillId="0" borderId="0" xfId="0" applyNumberFormat="1" applyAlignment="1">
      <alignment horizontal="center" wrapText="1"/>
    </xf>
    <xf numFmtId="3" fontId="17" fillId="0" borderId="0" xfId="0" applyNumberFormat="1" applyFont="1"/>
    <xf numFmtId="3" fontId="30" fillId="0" borderId="0" xfId="0" applyNumberFormat="1" applyFont="1"/>
    <xf numFmtId="3" fontId="6" fillId="0" borderId="0" xfId="4" applyNumberFormat="1" applyFont="1" applyAlignment="1">
      <alignment horizontal="right"/>
    </xf>
    <xf numFmtId="3" fontId="21" fillId="0" borderId="0" xfId="0" applyNumberFormat="1" applyFont="1"/>
    <xf numFmtId="3" fontId="6" fillId="0" borderId="0" xfId="4" applyNumberFormat="1" applyFont="1" applyAlignment="1">
      <alignment horizontal="left" indent="1"/>
    </xf>
    <xf numFmtId="3" fontId="18" fillId="0" borderId="0" xfId="0" applyNumberFormat="1" applyFont="1"/>
    <xf numFmtId="3" fontId="18" fillId="0" borderId="0" xfId="0" applyNumberFormat="1" applyFont="1" applyAlignment="1"/>
    <xf numFmtId="3" fontId="6" fillId="0" borderId="0" xfId="0" applyNumberFormat="1" applyFont="1" applyAlignment="1">
      <alignment horizontal="center"/>
    </xf>
    <xf numFmtId="3" fontId="6" fillId="0" borderId="0" xfId="0" applyNumberFormat="1" applyFont="1" applyAlignment="1"/>
    <xf numFmtId="3" fontId="10" fillId="0" borderId="0" xfId="0" applyNumberFormat="1" applyFont="1" applyAlignment="1">
      <alignment horizontal="center" wrapText="1"/>
    </xf>
    <xf numFmtId="3" fontId="15" fillId="0" borderId="0" xfId="0" applyNumberFormat="1" applyFont="1" applyAlignment="1">
      <alignment horizontal="center" wrapText="1"/>
    </xf>
    <xf numFmtId="3" fontId="6" fillId="0" borderId="0" xfId="0" applyNumberFormat="1" applyFont="1" applyAlignment="1">
      <alignment wrapText="1"/>
    </xf>
    <xf numFmtId="3" fontId="10" fillId="0" borderId="3" xfId="0" applyNumberFormat="1" applyFont="1" applyBorder="1" applyAlignment="1">
      <alignment horizontal="center"/>
    </xf>
    <xf numFmtId="3" fontId="10" fillId="0" borderId="0" xfId="0" applyNumberFormat="1" applyFont="1" applyAlignment="1">
      <alignment horizontal="center" wrapText="1"/>
    </xf>
    <xf numFmtId="3" fontId="10" fillId="0" borderId="2" xfId="0" applyNumberFormat="1" applyFont="1" applyBorder="1" applyAlignment="1">
      <alignment horizontal="center" wrapText="1"/>
    </xf>
    <xf numFmtId="3" fontId="6" fillId="0" borderId="0" xfId="0" applyNumberFormat="1" applyFont="1" applyAlignment="1">
      <alignment horizontal="center" wrapText="1"/>
    </xf>
    <xf numFmtId="3" fontId="6" fillId="0" borderId="2" xfId="0" applyNumberFormat="1" applyFont="1" applyBorder="1" applyAlignment="1">
      <alignment horizontal="center" wrapText="1"/>
    </xf>
    <xf numFmtId="3" fontId="10" fillId="0" borderId="3" xfId="0" applyNumberFormat="1" applyFont="1" applyBorder="1"/>
    <xf numFmtId="3" fontId="10" fillId="0" borderId="2" xfId="0" applyNumberFormat="1" applyFont="1" applyBorder="1"/>
    <xf numFmtId="3" fontId="11" fillId="0" borderId="0" xfId="3" applyNumberFormat="1" applyFont="1" applyAlignment="1">
      <alignment horizontal="center"/>
    </xf>
    <xf numFmtId="3" fontId="6" fillId="0" borderId="2" xfId="0" applyNumberFormat="1" applyFont="1" applyBorder="1" applyAlignment="1"/>
    <xf numFmtId="3" fontId="0" fillId="0" borderId="2" xfId="0" applyNumberFormat="1" applyFont="1" applyBorder="1" applyAlignment="1"/>
    <xf numFmtId="3" fontId="6" fillId="0" borderId="2" xfId="4" applyNumberFormat="1" applyFont="1" applyBorder="1" applyAlignment="1"/>
    <xf numFmtId="3" fontId="15" fillId="0" borderId="0" xfId="0" applyNumberFormat="1" applyFont="1" applyAlignment="1">
      <alignment horizontal="center"/>
    </xf>
    <xf numFmtId="3" fontId="6" fillId="0" borderId="0" xfId="0" applyNumberFormat="1" applyFont="1" applyBorder="1" applyAlignment="1"/>
    <xf numFmtId="3" fontId="10" fillId="0" borderId="0" xfId="0" applyNumberFormat="1" applyFont="1" applyBorder="1"/>
    <xf numFmtId="3" fontId="6" fillId="0" borderId="0" xfId="0" applyNumberFormat="1" applyFont="1" applyBorder="1"/>
    <xf numFmtId="3" fontId="6" fillId="0" borderId="0" xfId="0" applyNumberFormat="1" applyFont="1" applyBorder="1" applyAlignment="1">
      <alignment horizontal="center"/>
    </xf>
    <xf numFmtId="3" fontId="6" fillId="0" borderId="2" xfId="0" applyNumberFormat="1" applyFont="1" applyBorder="1" applyAlignment="1">
      <alignment horizontal="left"/>
    </xf>
    <xf numFmtId="3" fontId="6" fillId="0" borderId="4" xfId="0" applyNumberFormat="1" applyFont="1" applyBorder="1" applyAlignment="1">
      <alignment horizontal="left"/>
    </xf>
    <xf numFmtId="3" fontId="15" fillId="0" borderId="2" xfId="0" applyNumberFormat="1" applyFont="1" applyBorder="1" applyAlignment="1">
      <alignment wrapText="1"/>
    </xf>
    <xf numFmtId="3" fontId="6" fillId="0" borderId="4" xfId="0" applyNumberFormat="1" applyFont="1" applyBorder="1" applyAlignment="1">
      <alignment horizontal="center" wrapText="1"/>
    </xf>
    <xf numFmtId="3" fontId="10" fillId="0" borderId="2" xfId="0" applyNumberFormat="1" applyFont="1" applyBorder="1" applyAlignment="1">
      <alignment horizontal="right"/>
    </xf>
    <xf numFmtId="3" fontId="10" fillId="0" borderId="4" xfId="0" applyNumberFormat="1" applyFont="1" applyBorder="1" applyAlignment="1">
      <alignment horizontal="left"/>
    </xf>
    <xf numFmtId="3" fontId="10" fillId="0" borderId="2" xfId="0" applyNumberFormat="1" applyFont="1" applyBorder="1" applyAlignment="1">
      <alignment horizontal="left"/>
    </xf>
    <xf numFmtId="3" fontId="11" fillId="0" borderId="0" xfId="0" applyNumberFormat="1" applyFont="1" applyAlignment="1">
      <alignment horizontal="right"/>
    </xf>
    <xf numFmtId="3" fontId="11" fillId="0" borderId="2" xfId="0" applyNumberFormat="1" applyFont="1" applyBorder="1" applyAlignment="1">
      <alignment horizontal="right"/>
    </xf>
    <xf numFmtId="3" fontId="11" fillId="0" borderId="4" xfId="0" applyNumberFormat="1" applyFont="1" applyBorder="1" applyAlignment="1">
      <alignment horizontal="right"/>
    </xf>
    <xf numFmtId="3" fontId="11" fillId="0" borderId="2" xfId="0" applyNumberFormat="1" applyFont="1" applyBorder="1"/>
    <xf numFmtId="3" fontId="15" fillId="3" borderId="2" xfId="0" applyNumberFormat="1" applyFont="1" applyFill="1" applyBorder="1"/>
    <xf numFmtId="3" fontId="11" fillId="0" borderId="4" xfId="0" applyNumberFormat="1" applyFont="1" applyBorder="1"/>
    <xf numFmtId="3" fontId="15" fillId="0" borderId="2" xfId="0" applyNumberFormat="1" applyFont="1" applyBorder="1"/>
    <xf numFmtId="3" fontId="0" fillId="0" borderId="2" xfId="0" applyNumberFormat="1" applyBorder="1"/>
    <xf numFmtId="3" fontId="1" fillId="0" borderId="0" xfId="0" applyNumberFormat="1" applyFont="1"/>
    <xf numFmtId="3" fontId="29" fillId="0" borderId="0" xfId="0" applyNumberFormat="1" applyFont="1"/>
    <xf numFmtId="3" fontId="1" fillId="0" borderId="2" xfId="0" applyNumberFormat="1" applyFont="1" applyBorder="1"/>
    <xf numFmtId="3" fontId="29" fillId="0" borderId="2" xfId="0" applyNumberFormat="1" applyFont="1" applyBorder="1"/>
    <xf numFmtId="3" fontId="0" fillId="0" borderId="0" xfId="0" applyNumberFormat="1" applyFill="1"/>
    <xf numFmtId="3" fontId="6" fillId="0" borderId="0" xfId="0" applyNumberFormat="1" applyFont="1" applyFill="1"/>
    <xf numFmtId="2" fontId="0" fillId="0" borderId="0" xfId="0" applyNumberFormat="1" applyFill="1" applyAlignment="1">
      <alignment horizontal="right"/>
    </xf>
    <xf numFmtId="2" fontId="6" fillId="0" borderId="0" xfId="0" applyNumberFormat="1" applyFont="1" applyFill="1"/>
    <xf numFmtId="2" fontId="0" fillId="0" borderId="0" xfId="0" applyNumberFormat="1" applyFill="1"/>
    <xf numFmtId="3" fontId="34" fillId="0" borderId="2" xfId="0" applyNumberFormat="1" applyFont="1" applyBorder="1"/>
    <xf numFmtId="3" fontId="35" fillId="0" borderId="2" xfId="0" applyNumberFormat="1" applyFont="1" applyBorder="1"/>
    <xf numFmtId="3" fontId="34" fillId="0" borderId="0" xfId="0" applyNumberFormat="1" applyFont="1"/>
    <xf numFmtId="3" fontId="35" fillId="0" borderId="0" xfId="0" applyNumberFormat="1" applyFont="1"/>
    <xf numFmtId="3" fontId="36" fillId="0" borderId="2" xfId="0" applyNumberFormat="1" applyFont="1" applyBorder="1"/>
    <xf numFmtId="3" fontId="36" fillId="0" borderId="0" xfId="0" applyNumberFormat="1" applyFont="1"/>
    <xf numFmtId="3" fontId="37" fillId="0" borderId="2" xfId="0" applyNumberFormat="1" applyFont="1" applyBorder="1"/>
    <xf numFmtId="3" fontId="37" fillId="0" borderId="0" xfId="0" applyNumberFormat="1" applyFont="1"/>
    <xf numFmtId="3" fontId="14" fillId="0" borderId="2" xfId="0" applyNumberFormat="1" applyFont="1" applyBorder="1"/>
    <xf numFmtId="3" fontId="38" fillId="0" borderId="0" xfId="0" applyNumberFormat="1" applyFont="1"/>
    <xf numFmtId="3" fontId="39" fillId="0" borderId="2" xfId="0" applyNumberFormat="1" applyFont="1" applyBorder="1"/>
    <xf numFmtId="3" fontId="39" fillId="0" borderId="0" xfId="0" applyNumberFormat="1" applyFont="1"/>
    <xf numFmtId="3" fontId="15" fillId="0" borderId="0" xfId="0" applyNumberFormat="1" applyFont="1" applyAlignment="1">
      <alignment horizontal="right"/>
    </xf>
    <xf numFmtId="3" fontId="15" fillId="0" borderId="0" xfId="0" applyNumberFormat="1" applyFont="1" applyAlignment="1">
      <alignment horizontal="left"/>
    </xf>
    <xf numFmtId="3" fontId="15" fillId="0" borderId="4" xfId="0" applyNumberFormat="1" applyFont="1" applyBorder="1"/>
    <xf numFmtId="3" fontId="39" fillId="0" borderId="4" xfId="0" applyNumberFormat="1" applyFont="1" applyBorder="1"/>
    <xf numFmtId="2" fontId="0" fillId="0" borderId="0" xfId="0" applyNumberFormat="1" applyFill="1" applyAlignment="1">
      <alignment horizontal="left"/>
    </xf>
    <xf numFmtId="3" fontId="6" fillId="0" borderId="3" xfId="0" applyNumberFormat="1" applyFont="1" applyBorder="1" applyAlignment="1">
      <alignment horizontal="center" wrapText="1"/>
    </xf>
    <xf numFmtId="3" fontId="14" fillId="0" borderId="3" xfId="0" applyNumberFormat="1" applyFont="1" applyBorder="1"/>
    <xf numFmtId="3" fontId="36" fillId="0" borderId="3" xfId="0" applyNumberFormat="1" applyFont="1" applyBorder="1"/>
    <xf numFmtId="3" fontId="38" fillId="0" borderId="3" xfId="0" applyNumberFormat="1" applyFont="1" applyBorder="1"/>
    <xf numFmtId="3" fontId="11" fillId="0" borderId="3" xfId="0" applyNumberFormat="1" applyFont="1" applyBorder="1"/>
    <xf numFmtId="3" fontId="6" fillId="0" borderId="3" xfId="0" applyNumberFormat="1" applyFont="1" applyBorder="1"/>
    <xf numFmtId="3" fontId="19" fillId="0" borderId="0" xfId="0" applyNumberFormat="1" applyFont="1"/>
    <xf numFmtId="3" fontId="4" fillId="0" borderId="0" xfId="0" applyNumberFormat="1" applyFont="1" applyAlignment="1">
      <alignment horizontal="center"/>
    </xf>
    <xf numFmtId="3" fontId="15" fillId="0" borderId="0" xfId="0" applyNumberFormat="1" applyFont="1" applyAlignment="1">
      <alignment horizontal="center" wrapText="1"/>
    </xf>
    <xf numFmtId="3" fontId="4" fillId="0" borderId="0" xfId="0" applyNumberFormat="1" applyFont="1"/>
    <xf numFmtId="3" fontId="47" fillId="0" borderId="0" xfId="0" applyNumberFormat="1" applyFont="1" applyAlignment="1">
      <alignment horizontal="left"/>
    </xf>
    <xf numFmtId="3" fontId="15" fillId="0" borderId="0" xfId="0" applyNumberFormat="1" applyFont="1" applyAlignment="1">
      <alignment horizontal="center"/>
    </xf>
    <xf numFmtId="3" fontId="15" fillId="0" borderId="2" xfId="0" applyNumberFormat="1" applyFont="1" applyBorder="1" applyAlignment="1">
      <alignment horizontal="center"/>
    </xf>
    <xf numFmtId="3" fontId="46" fillId="0" borderId="0" xfId="0" applyNumberFormat="1" applyFont="1" applyAlignment="1">
      <alignment horizontal="left" wrapText="1"/>
    </xf>
    <xf numFmtId="3" fontId="6" fillId="0" borderId="0" xfId="0" applyNumberFormat="1" applyFont="1" applyAlignment="1">
      <alignment horizontal="right" wrapText="1"/>
    </xf>
    <xf numFmtId="3" fontId="6" fillId="0" borderId="0" xfId="0" applyNumberFormat="1" applyFont="1" applyAlignment="1">
      <alignment horizontal="left" wrapText="1"/>
    </xf>
    <xf numFmtId="3" fontId="6" fillId="0" borderId="2" xfId="0" applyNumberFormat="1" applyFont="1" applyBorder="1" applyAlignment="1">
      <alignment horizontal="left" wrapText="1"/>
    </xf>
    <xf numFmtId="3" fontId="6" fillId="0" borderId="2" xfId="0" applyNumberFormat="1" applyFont="1" applyBorder="1" applyAlignment="1">
      <alignment wrapText="1"/>
    </xf>
    <xf numFmtId="3" fontId="6" fillId="0" borderId="2" xfId="0" applyNumberFormat="1" applyFont="1" applyBorder="1" applyAlignment="1">
      <alignment horizontal="right"/>
    </xf>
    <xf numFmtId="3" fontId="8" fillId="0" borderId="0" xfId="0" applyNumberFormat="1" applyFont="1" applyAlignment="1">
      <alignment horizontal="left"/>
    </xf>
    <xf numFmtId="3" fontId="2" fillId="0" borderId="0" xfId="0" applyNumberFormat="1" applyFont="1" applyAlignment="1">
      <alignment horizontal="center"/>
    </xf>
    <xf numFmtId="3" fontId="2" fillId="0" borderId="0" xfId="0" quotePrefix="1" applyNumberFormat="1" applyFont="1"/>
    <xf numFmtId="3" fontId="2" fillId="0" borderId="0" xfId="0" applyNumberFormat="1" applyFont="1" applyAlignment="1">
      <alignment horizontal="center" wrapText="1"/>
    </xf>
    <xf numFmtId="3" fontId="2" fillId="0" borderId="0" xfId="0" applyNumberFormat="1" applyFont="1" applyAlignment="1">
      <alignment wrapText="1"/>
    </xf>
    <xf numFmtId="3" fontId="27" fillId="0" borderId="0" xfId="0" applyNumberFormat="1" applyFont="1"/>
    <xf numFmtId="3" fontId="2" fillId="0" borderId="0" xfId="0" applyNumberFormat="1" applyFont="1" applyAlignment="1">
      <alignment horizontal="right"/>
    </xf>
  </cellXfs>
  <cellStyles count="5">
    <cellStyle name="Hyperlink" xfId="1" builtinId="8"/>
    <cellStyle name="Normal" xfId="0" builtinId="0"/>
    <cellStyle name="Normal 2" xfId="2" xr:uid="{56F85120-E7C0-4C56-B44D-8E2F4D9B1A5A}"/>
    <cellStyle name="Normal 3" xfId="4" xr:uid="{2C08E5F1-13B5-4AA5-AFE8-79EAB24FC964}"/>
    <cellStyle name="Normal 5" xfId="3" xr:uid="{EDAF18CF-7A4C-4C0C-A91B-4BB050EA3735}"/>
  </cellStyles>
  <dxfs count="0"/>
  <tableStyles count="0" defaultTableStyle="TableStyleMedium2" defaultPivotStyle="PivotStyleLight16"/>
  <colors>
    <mruColors>
      <color rgb="FF3685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235D1-C147-4727-90BE-1397534B7ED2}">
  <dimension ref="A1:P23"/>
  <sheetViews>
    <sheetView tabSelected="1" workbookViewId="0">
      <selection activeCell="A5" sqref="A5"/>
    </sheetView>
  </sheetViews>
  <sheetFormatPr defaultRowHeight="14.4" x14ac:dyDescent="0.3"/>
  <cols>
    <col min="1" max="1" width="11.5546875" customWidth="1"/>
    <col min="2" max="2" width="16.21875" customWidth="1"/>
    <col min="3" max="3" width="8.88671875" customWidth="1"/>
    <col min="10" max="10" width="55.88671875" customWidth="1"/>
    <col min="11" max="11" width="9.5546875" customWidth="1"/>
  </cols>
  <sheetData>
    <row r="1" spans="1:16" s="1" customFormat="1" ht="33.6" customHeight="1" x14ac:dyDescent="0.4">
      <c r="A1" s="2" t="s">
        <v>348</v>
      </c>
    </row>
    <row r="2" spans="1:16" s="4" customFormat="1" x14ac:dyDescent="0.3">
      <c r="A2" t="s">
        <v>6</v>
      </c>
      <c r="C2" s="6"/>
    </row>
    <row r="3" spans="1:16" x14ac:dyDescent="0.3">
      <c r="A3" s="5" t="s">
        <v>559</v>
      </c>
    </row>
    <row r="4" spans="1:16" s="7" customFormat="1" ht="12" x14ac:dyDescent="0.25">
      <c r="A4" s="7" t="s">
        <v>635</v>
      </c>
    </row>
    <row r="5" spans="1:16" s="8" customFormat="1" x14ac:dyDescent="0.3"/>
    <row r="6" spans="1:16" s="8" customFormat="1" ht="50.4" customHeight="1" x14ac:dyDescent="0.3">
      <c r="A6" s="12" t="s">
        <v>3</v>
      </c>
      <c r="B6" s="301" t="s">
        <v>349</v>
      </c>
      <c r="C6" s="301"/>
      <c r="D6" s="301"/>
      <c r="E6" s="301"/>
      <c r="F6" s="301"/>
      <c r="G6" s="301"/>
      <c r="H6" s="301"/>
      <c r="I6" s="301"/>
      <c r="J6" s="301"/>
      <c r="K6" s="301"/>
      <c r="L6" s="10"/>
    </row>
    <row r="7" spans="1:16" s="3" customFormat="1" x14ac:dyDescent="0.3">
      <c r="A7" s="9" t="s">
        <v>211</v>
      </c>
      <c r="B7" s="299" t="s">
        <v>212</v>
      </c>
      <c r="C7" s="299"/>
      <c r="D7" s="299"/>
      <c r="E7" s="299"/>
      <c r="F7" s="299"/>
      <c r="G7" s="299"/>
      <c r="H7" s="299"/>
      <c r="I7" s="299"/>
      <c r="J7" s="299"/>
      <c r="K7" s="299"/>
      <c r="L7" s="11"/>
    </row>
    <row r="8" spans="1:16" s="8" customFormat="1" ht="29.4" customHeight="1" x14ac:dyDescent="0.3">
      <c r="A8" s="12" t="s">
        <v>213</v>
      </c>
      <c r="B8" s="301" t="s">
        <v>245</v>
      </c>
      <c r="C8" s="301"/>
      <c r="D8" s="301"/>
      <c r="E8" s="301"/>
      <c r="F8" s="301"/>
      <c r="G8" s="301"/>
      <c r="H8" s="301"/>
      <c r="I8" s="301"/>
      <c r="J8" s="301"/>
      <c r="K8" s="301"/>
      <c r="L8" s="10"/>
    </row>
    <row r="9" spans="1:16" s="3" customFormat="1" ht="13.8" x14ac:dyDescent="0.3">
      <c r="K9" s="60"/>
      <c r="L9" s="60"/>
    </row>
    <row r="10" spans="1:16" x14ac:dyDescent="0.3">
      <c r="A10" s="9" t="s">
        <v>2</v>
      </c>
      <c r="K10" s="40" t="s">
        <v>197</v>
      </c>
      <c r="L10" s="11"/>
    </row>
    <row r="11" spans="1:16" s="13" customFormat="1" x14ac:dyDescent="0.3">
      <c r="A11" s="15">
        <v>1.1000000000000001</v>
      </c>
      <c r="B11" s="4" t="s">
        <v>4</v>
      </c>
      <c r="C11" s="13" t="s">
        <v>5</v>
      </c>
      <c r="K11" s="11" t="s">
        <v>162</v>
      </c>
      <c r="L11" s="11"/>
    </row>
    <row r="12" spans="1:16" s="14" customFormat="1" x14ac:dyDescent="0.3">
      <c r="A12" s="15">
        <v>1.2</v>
      </c>
      <c r="B12" s="4" t="s">
        <v>4</v>
      </c>
      <c r="C12" s="14" t="s">
        <v>196</v>
      </c>
      <c r="K12" s="11" t="s">
        <v>166</v>
      </c>
      <c r="L12" s="11"/>
    </row>
    <row r="13" spans="1:16" s="14" customFormat="1" x14ac:dyDescent="0.3">
      <c r="A13" s="15">
        <v>1.3</v>
      </c>
      <c r="B13" s="4" t="s">
        <v>4</v>
      </c>
      <c r="C13" s="14" t="s">
        <v>198</v>
      </c>
      <c r="K13" s="11" t="s">
        <v>210</v>
      </c>
      <c r="L13" s="11"/>
    </row>
    <row r="14" spans="1:16" s="13" customFormat="1" x14ac:dyDescent="0.3">
      <c r="A14">
        <v>2.1</v>
      </c>
      <c r="B14" s="4" t="s">
        <v>0</v>
      </c>
      <c r="C14" s="300" t="s">
        <v>252</v>
      </c>
      <c r="D14" s="300"/>
      <c r="E14" s="300"/>
      <c r="F14" s="300"/>
      <c r="G14" s="300"/>
      <c r="H14" s="300"/>
      <c r="I14" s="300"/>
      <c r="J14" s="300"/>
      <c r="K14" s="11" t="s">
        <v>161</v>
      </c>
      <c r="L14" s="11"/>
    </row>
    <row r="15" spans="1:16" x14ac:dyDescent="0.3">
      <c r="A15">
        <v>2.2000000000000002</v>
      </c>
      <c r="B15" s="4" t="s">
        <v>0</v>
      </c>
      <c r="C15" s="300" t="s">
        <v>214</v>
      </c>
      <c r="D15" s="300"/>
      <c r="E15" s="300"/>
      <c r="F15" s="300"/>
      <c r="G15" s="300"/>
      <c r="H15" s="300"/>
      <c r="I15" s="300"/>
      <c r="J15" s="300"/>
      <c r="K15" s="11" t="s">
        <v>161</v>
      </c>
      <c r="L15" s="11"/>
      <c r="M15" s="3"/>
      <c r="N15" s="3"/>
    </row>
    <row r="16" spans="1:16" s="143" customFormat="1" x14ac:dyDescent="0.3">
      <c r="A16">
        <v>2.2999999999999998</v>
      </c>
      <c r="B16" s="4" t="s">
        <v>0</v>
      </c>
      <c r="C16" s="299" t="s">
        <v>477</v>
      </c>
      <c r="D16" s="299"/>
      <c r="E16" s="299"/>
      <c r="F16" s="299"/>
      <c r="G16" s="299"/>
      <c r="H16" s="299"/>
      <c r="I16" s="299"/>
      <c r="J16" s="299"/>
      <c r="K16" s="145" t="s">
        <v>161</v>
      </c>
      <c r="L16" s="144"/>
      <c r="M16" s="144"/>
      <c r="N16" s="144"/>
      <c r="O16" s="144"/>
      <c r="P16" s="144"/>
    </row>
    <row r="17" spans="1:14" x14ac:dyDescent="0.3">
      <c r="A17">
        <v>2.4</v>
      </c>
      <c r="B17" s="4" t="s">
        <v>0</v>
      </c>
      <c r="C17" s="299" t="s">
        <v>478</v>
      </c>
      <c r="D17" s="299"/>
      <c r="E17" s="299"/>
      <c r="F17" s="299"/>
      <c r="G17" s="299"/>
      <c r="H17" s="299"/>
      <c r="I17" s="299"/>
      <c r="J17" s="299"/>
      <c r="K17" s="11" t="s">
        <v>448</v>
      </c>
      <c r="L17" s="11"/>
    </row>
    <row r="18" spans="1:14" x14ac:dyDescent="0.3">
      <c r="A18">
        <v>2.5</v>
      </c>
      <c r="B18" s="4" t="s">
        <v>0</v>
      </c>
      <c r="C18" s="299" t="s">
        <v>479</v>
      </c>
      <c r="D18" s="299"/>
      <c r="E18" s="299"/>
      <c r="F18" s="299"/>
      <c r="G18" s="299"/>
      <c r="H18" s="299"/>
      <c r="I18" s="299"/>
      <c r="J18" s="299"/>
      <c r="K18" s="216" t="s">
        <v>448</v>
      </c>
      <c r="L18" s="11"/>
      <c r="M18" s="3"/>
      <c r="N18" s="3"/>
    </row>
    <row r="19" spans="1:14" x14ac:dyDescent="0.3">
      <c r="A19">
        <v>2.6</v>
      </c>
      <c r="B19" s="4" t="s">
        <v>0</v>
      </c>
      <c r="C19" s="300" t="s">
        <v>474</v>
      </c>
      <c r="D19" s="300"/>
      <c r="E19" s="300"/>
      <c r="F19" s="300"/>
      <c r="G19" s="300"/>
      <c r="H19" s="300"/>
      <c r="I19" s="300"/>
      <c r="J19" s="300"/>
      <c r="K19" s="11" t="s">
        <v>472</v>
      </c>
      <c r="L19" s="11"/>
      <c r="N19" s="3"/>
    </row>
    <row r="20" spans="1:14" s="228" customFormat="1" x14ac:dyDescent="0.3">
      <c r="A20">
        <v>2.7</v>
      </c>
      <c r="B20" s="4" t="s">
        <v>0</v>
      </c>
      <c r="C20" s="300" t="s">
        <v>480</v>
      </c>
      <c r="D20" s="300"/>
      <c r="E20" s="300"/>
      <c r="F20" s="300"/>
      <c r="G20" s="300"/>
      <c r="H20" s="300"/>
      <c r="I20" s="300"/>
      <c r="J20" s="300"/>
      <c r="K20" s="231" t="s">
        <v>473</v>
      </c>
      <c r="L20" s="231"/>
      <c r="N20" s="3"/>
    </row>
    <row r="21" spans="1:14" x14ac:dyDescent="0.3">
      <c r="A21">
        <v>2.8</v>
      </c>
      <c r="B21" s="4" t="s">
        <v>0</v>
      </c>
      <c r="C21" s="300" t="s">
        <v>636</v>
      </c>
      <c r="D21" s="300"/>
      <c r="E21" s="300"/>
      <c r="F21" s="300"/>
      <c r="G21" s="300"/>
      <c r="H21" s="300"/>
      <c r="I21" s="300"/>
      <c r="J21" s="300"/>
      <c r="K21" s="11" t="s">
        <v>539</v>
      </c>
      <c r="L21" s="11"/>
      <c r="N21" s="3"/>
    </row>
    <row r="22" spans="1:14" x14ac:dyDescent="0.3">
      <c r="A22">
        <v>3.1</v>
      </c>
      <c r="B22" t="s">
        <v>1</v>
      </c>
      <c r="C22" s="115" t="s">
        <v>227</v>
      </c>
      <c r="K22" s="245" t="s">
        <v>634</v>
      </c>
      <c r="N22" s="3"/>
    </row>
    <row r="23" spans="1:14" x14ac:dyDescent="0.3">
      <c r="A23">
        <v>4.0999999999999996</v>
      </c>
      <c r="B23" t="s">
        <v>165</v>
      </c>
    </row>
  </sheetData>
  <mergeCells count="11">
    <mergeCell ref="B6:K6"/>
    <mergeCell ref="B8:K8"/>
    <mergeCell ref="B7:K7"/>
    <mergeCell ref="C15:J15"/>
    <mergeCell ref="C14:J14"/>
    <mergeCell ref="C17:J17"/>
    <mergeCell ref="C18:J18"/>
    <mergeCell ref="C19:J19"/>
    <mergeCell ref="C16:J16"/>
    <mergeCell ref="C21:J21"/>
    <mergeCell ref="C20:J20"/>
  </mergeCell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72785-DB90-49A9-AEA1-8F772C1B914B}">
  <dimension ref="A1:CZ28"/>
  <sheetViews>
    <sheetView workbookViewId="0">
      <selection activeCell="A2" sqref="A2"/>
    </sheetView>
  </sheetViews>
  <sheetFormatPr defaultRowHeight="14.4" x14ac:dyDescent="0.3"/>
  <cols>
    <col min="1" max="1" width="11.5546875" customWidth="1"/>
    <col min="2" max="2" width="9.21875" style="3" customWidth="1"/>
    <col min="3" max="3" width="9.21875" style="435" customWidth="1"/>
    <col min="4" max="4" width="8.88671875" style="72"/>
    <col min="5" max="5" width="10.44140625" style="74" customWidth="1"/>
    <col min="6" max="6" width="9.88671875" style="74" customWidth="1"/>
    <col min="7" max="7" width="10.109375" style="72" customWidth="1"/>
    <col min="8" max="9" width="10.109375" style="74" customWidth="1"/>
    <col min="10" max="10" width="10.109375" style="72" customWidth="1"/>
    <col min="11" max="11" width="10.109375" style="74" customWidth="1"/>
    <col min="12" max="12" width="10.109375" style="72" customWidth="1"/>
    <col min="13" max="14" width="10.109375" style="74" customWidth="1"/>
    <col min="15" max="15" width="10.109375" style="72" customWidth="1"/>
    <col min="16" max="17" width="10.109375" style="74" customWidth="1"/>
    <col min="18" max="18" width="10.109375" style="72" customWidth="1"/>
    <col min="19" max="19" width="10.109375" style="74" customWidth="1"/>
    <col min="20" max="20" width="10.109375" style="72" customWidth="1"/>
    <col min="21" max="22" width="10.109375" style="74" customWidth="1"/>
    <col min="23" max="23" width="10.109375" style="72" customWidth="1"/>
    <col min="24" max="25" width="10.109375" style="74" customWidth="1"/>
    <col min="26" max="26" width="10.109375" style="72" customWidth="1"/>
    <col min="27" max="27" width="10.109375" style="74" customWidth="1"/>
    <col min="28" max="28" width="10.109375" style="72" customWidth="1"/>
    <col min="29" max="30" width="10.109375" style="74" customWidth="1"/>
    <col min="31" max="31" width="10.109375" style="72" customWidth="1"/>
    <col min="32" max="33" width="10.109375" style="74" customWidth="1"/>
    <col min="34" max="34" width="10.109375" style="72" customWidth="1"/>
    <col min="35" max="35" width="10.109375" style="74" customWidth="1"/>
    <col min="36" max="36" width="10.109375" style="72" customWidth="1"/>
    <col min="37" max="38" width="10.109375" style="74" customWidth="1"/>
    <col min="39" max="39" width="10.109375" style="72" customWidth="1"/>
    <col min="40" max="41" width="10.109375" style="74" customWidth="1"/>
    <col min="42" max="42" width="10.109375" style="72" customWidth="1"/>
    <col min="43" max="43" width="10.109375" style="74" customWidth="1"/>
    <col min="44" max="44" width="10.109375" style="72" customWidth="1"/>
    <col min="45" max="46" width="10.109375" style="74" customWidth="1"/>
    <col min="47" max="47" width="10.109375" style="72" customWidth="1"/>
    <col min="48" max="49" width="10.109375" style="74" customWidth="1"/>
    <col min="50" max="50" width="10.109375" style="72" customWidth="1"/>
    <col min="51" max="51" width="10.109375" style="74" customWidth="1"/>
    <col min="52" max="52" width="10.109375" style="72" customWidth="1"/>
    <col min="53" max="54" width="10.109375" style="74" customWidth="1"/>
    <col min="55" max="55" width="10.109375" style="72" customWidth="1"/>
    <col min="56" max="57" width="10.109375" style="74" customWidth="1"/>
    <col min="58" max="58" width="10.109375" style="72" customWidth="1"/>
    <col min="59" max="59" width="10.109375" style="74" customWidth="1"/>
    <col min="60" max="60" width="10.109375" style="72" customWidth="1"/>
    <col min="61" max="62" width="10.109375" style="74" customWidth="1"/>
    <col min="63" max="63" width="10.109375" style="72" customWidth="1"/>
    <col min="64" max="65" width="10.109375" style="74" customWidth="1"/>
    <col min="66" max="66" width="10.109375" style="72" customWidth="1"/>
    <col min="67" max="67" width="10.109375" style="74" customWidth="1"/>
    <col min="68" max="68" width="10.109375" style="72" customWidth="1"/>
    <col min="69" max="70" width="10.109375" style="74" customWidth="1"/>
    <col min="71" max="71" width="10.109375" style="72" customWidth="1"/>
    <col min="72" max="73" width="10.109375" style="74" customWidth="1"/>
    <col min="74" max="74" width="10.109375" style="72" customWidth="1"/>
    <col min="75" max="75" width="10.109375" style="74" customWidth="1"/>
    <col min="76" max="76" width="10.109375" style="72" customWidth="1"/>
    <col min="77" max="78" width="10.109375" style="74" customWidth="1"/>
    <col min="79" max="79" width="10.109375" style="72" customWidth="1"/>
    <col min="80" max="81" width="10.109375" style="74" customWidth="1"/>
    <col min="82" max="82" width="10.109375" style="72" customWidth="1"/>
    <col min="83" max="83" width="10.109375" style="74" customWidth="1"/>
    <col min="84" max="84" width="10.109375" style="72" customWidth="1"/>
    <col min="85" max="86" width="10.109375" style="74" customWidth="1"/>
    <col min="87" max="87" width="10.109375" style="72" customWidth="1"/>
    <col min="88" max="89" width="10.109375" style="74" customWidth="1"/>
    <col min="90" max="90" width="10.109375" style="72" customWidth="1"/>
    <col min="91" max="91" width="10.109375" style="74" customWidth="1"/>
    <col min="92" max="92" width="10.109375" style="72" customWidth="1"/>
    <col min="93" max="94" width="10.109375" style="74" customWidth="1"/>
    <col min="95" max="95" width="10.109375" style="72" customWidth="1"/>
    <col min="96" max="97" width="10.109375" style="74" customWidth="1"/>
    <col min="98" max="98" width="10.109375" style="72" customWidth="1"/>
    <col min="99" max="102" width="10.109375" style="74" customWidth="1"/>
    <col min="103" max="103" width="10.109375" hidden="1" customWidth="1"/>
    <col min="104" max="104" width="10.109375" customWidth="1"/>
  </cols>
  <sheetData>
    <row r="1" spans="1:104" s="52" customFormat="1" ht="15.6" x14ac:dyDescent="0.3">
      <c r="A1" s="233" t="s">
        <v>475</v>
      </c>
      <c r="C1" s="432"/>
      <c r="D1" s="248"/>
      <c r="E1" s="432"/>
      <c r="F1" s="432"/>
      <c r="G1" s="248"/>
      <c r="H1" s="432"/>
      <c r="I1" s="432"/>
      <c r="J1" s="248"/>
      <c r="K1" s="432"/>
      <c r="L1" s="248"/>
      <c r="M1" s="432"/>
      <c r="N1" s="432"/>
      <c r="O1" s="248"/>
      <c r="P1" s="432"/>
      <c r="Q1" s="432"/>
      <c r="R1" s="248"/>
      <c r="S1" s="432"/>
      <c r="T1" s="248"/>
      <c r="U1" s="432"/>
      <c r="V1" s="432"/>
      <c r="W1" s="248"/>
      <c r="X1" s="432"/>
      <c r="Y1" s="432"/>
      <c r="Z1" s="248"/>
      <c r="AA1" s="432"/>
      <c r="AB1" s="248"/>
      <c r="AC1" s="432"/>
      <c r="AD1" s="432"/>
      <c r="AE1" s="248"/>
      <c r="AF1" s="432"/>
      <c r="AG1" s="432"/>
      <c r="AH1" s="248"/>
      <c r="AI1" s="432"/>
      <c r="AJ1" s="248"/>
      <c r="AK1" s="432"/>
      <c r="AL1" s="432"/>
      <c r="AM1" s="248"/>
      <c r="AN1" s="432"/>
      <c r="AO1" s="432"/>
      <c r="AP1" s="248"/>
      <c r="AQ1" s="432"/>
      <c r="AR1" s="248"/>
      <c r="AS1" s="432"/>
      <c r="AT1" s="432"/>
      <c r="AU1" s="248"/>
      <c r="AV1" s="432"/>
      <c r="AW1" s="432"/>
      <c r="AX1" s="248"/>
      <c r="AY1" s="432"/>
      <c r="AZ1" s="248"/>
      <c r="BA1" s="432"/>
      <c r="BB1" s="432"/>
      <c r="BC1" s="248"/>
      <c r="BD1" s="432"/>
      <c r="BE1" s="432"/>
      <c r="BF1" s="248"/>
      <c r="BG1" s="432"/>
      <c r="BH1" s="248"/>
      <c r="BI1" s="432"/>
      <c r="BJ1" s="432"/>
      <c r="BK1" s="248"/>
      <c r="BL1" s="432"/>
      <c r="BM1" s="432"/>
      <c r="BN1" s="248"/>
      <c r="BO1" s="432"/>
      <c r="BP1" s="248"/>
      <c r="BQ1" s="432"/>
      <c r="BR1" s="432"/>
      <c r="BS1" s="248"/>
      <c r="BT1" s="432"/>
      <c r="BU1" s="432"/>
      <c r="BV1" s="248"/>
      <c r="BW1" s="432"/>
      <c r="BX1" s="248"/>
      <c r="BY1" s="432"/>
      <c r="BZ1" s="432"/>
      <c r="CA1" s="248"/>
      <c r="CB1" s="432"/>
      <c r="CC1" s="432"/>
      <c r="CD1" s="248"/>
      <c r="CE1" s="432"/>
      <c r="CF1" s="248"/>
      <c r="CG1" s="432"/>
      <c r="CH1" s="432"/>
      <c r="CI1" s="248"/>
      <c r="CJ1" s="432"/>
      <c r="CK1" s="432"/>
      <c r="CL1" s="248"/>
      <c r="CM1" s="432"/>
      <c r="CN1" s="248"/>
      <c r="CO1" s="432"/>
      <c r="CP1" s="432"/>
      <c r="CQ1" s="248"/>
      <c r="CR1" s="432"/>
      <c r="CS1" s="432"/>
      <c r="CT1" s="248"/>
      <c r="CU1" s="432"/>
      <c r="CV1" s="432"/>
      <c r="CW1" s="432"/>
      <c r="CX1" s="432"/>
    </row>
    <row r="2" spans="1:104" s="231" customFormat="1" ht="13.8" x14ac:dyDescent="0.3">
      <c r="B2" s="232"/>
      <c r="C2" s="433"/>
      <c r="D2" s="122"/>
      <c r="E2" s="57"/>
      <c r="F2" s="57"/>
      <c r="G2" s="122"/>
      <c r="H2" s="57"/>
      <c r="I2" s="57"/>
      <c r="J2" s="122"/>
      <c r="K2" s="57"/>
      <c r="L2" s="122"/>
      <c r="M2" s="57"/>
      <c r="N2" s="57"/>
      <c r="O2" s="122"/>
      <c r="P2" s="57"/>
      <c r="Q2" s="57"/>
      <c r="R2" s="122"/>
      <c r="S2" s="57"/>
      <c r="T2" s="122"/>
      <c r="U2" s="57"/>
      <c r="V2" s="57"/>
      <c r="W2" s="122"/>
      <c r="X2" s="57"/>
      <c r="Y2" s="57"/>
      <c r="Z2" s="122"/>
      <c r="AA2" s="57"/>
      <c r="AB2" s="122"/>
      <c r="AC2" s="57"/>
      <c r="AD2" s="57"/>
      <c r="AE2" s="122"/>
      <c r="AF2" s="57"/>
      <c r="AG2" s="57"/>
      <c r="AH2" s="122"/>
      <c r="AI2" s="57"/>
      <c r="AJ2" s="122"/>
      <c r="AK2" s="57"/>
      <c r="AL2" s="57"/>
      <c r="AM2" s="122"/>
      <c r="AN2" s="57"/>
      <c r="AO2" s="57"/>
      <c r="AP2" s="122"/>
      <c r="AQ2" s="57"/>
      <c r="AR2" s="122"/>
      <c r="AS2" s="57"/>
      <c r="AT2" s="57"/>
      <c r="AU2" s="122"/>
      <c r="AV2" s="57"/>
      <c r="AW2" s="57"/>
      <c r="AX2" s="122"/>
      <c r="AY2" s="57"/>
      <c r="AZ2" s="122"/>
      <c r="BA2" s="57"/>
      <c r="BB2" s="57"/>
      <c r="BC2" s="122"/>
      <c r="BD2" s="57"/>
      <c r="BE2" s="57"/>
      <c r="BF2" s="122"/>
      <c r="BG2" s="57"/>
      <c r="BH2" s="122"/>
      <c r="BI2" s="57"/>
      <c r="BJ2" s="57"/>
      <c r="BK2" s="122"/>
      <c r="BL2" s="57"/>
      <c r="BM2" s="57"/>
      <c r="BN2" s="122"/>
      <c r="BO2" s="57"/>
      <c r="BP2" s="122"/>
      <c r="BQ2" s="57"/>
      <c r="BR2" s="57"/>
      <c r="BS2" s="122"/>
      <c r="BT2" s="57"/>
      <c r="BU2" s="57"/>
      <c r="BV2" s="122"/>
      <c r="BW2" s="57"/>
      <c r="BX2" s="122"/>
      <c r="BY2" s="57"/>
      <c r="BZ2" s="57"/>
      <c r="CA2" s="122"/>
      <c r="CB2" s="57"/>
      <c r="CC2" s="57"/>
      <c r="CD2" s="122"/>
      <c r="CE2" s="57"/>
      <c r="CF2" s="122"/>
      <c r="CG2" s="57"/>
      <c r="CH2" s="57"/>
      <c r="CI2" s="122"/>
      <c r="CJ2" s="57"/>
      <c r="CK2" s="57"/>
      <c r="CL2" s="122"/>
      <c r="CM2" s="57"/>
      <c r="CN2" s="122"/>
      <c r="CO2" s="57"/>
      <c r="CP2" s="57"/>
      <c r="CQ2" s="122"/>
      <c r="CR2" s="57"/>
      <c r="CS2" s="57"/>
      <c r="CT2" s="122"/>
      <c r="CU2" s="57"/>
      <c r="CV2" s="57"/>
      <c r="CW2" s="57"/>
      <c r="CX2" s="57"/>
      <c r="CZ2" s="235"/>
    </row>
    <row r="3" spans="1:104" s="234" customFormat="1" ht="27.6" customHeight="1" x14ac:dyDescent="0.3">
      <c r="A3" s="304" t="s">
        <v>476</v>
      </c>
      <c r="B3" s="304"/>
      <c r="C3" s="304"/>
      <c r="D3" s="304"/>
      <c r="E3" s="304"/>
      <c r="F3" s="304"/>
      <c r="G3" s="304"/>
      <c r="H3" s="304"/>
      <c r="I3" s="304"/>
      <c r="J3" s="304"/>
      <c r="K3" s="304"/>
      <c r="L3" s="304"/>
      <c r="M3" s="304"/>
      <c r="N3" s="304"/>
      <c r="O3" s="122"/>
      <c r="P3" s="57"/>
      <c r="Q3" s="57"/>
      <c r="R3" s="122"/>
      <c r="S3" s="57"/>
      <c r="T3" s="122"/>
      <c r="U3" s="57"/>
      <c r="V3" s="57"/>
      <c r="W3" s="122"/>
      <c r="X3" s="57"/>
      <c r="Y3" s="57"/>
      <c r="Z3" s="122"/>
      <c r="AA3" s="57"/>
      <c r="AB3" s="122"/>
      <c r="AC3" s="57"/>
      <c r="AD3" s="57"/>
      <c r="AE3" s="122"/>
      <c r="AF3" s="57"/>
      <c r="AG3" s="57"/>
      <c r="AH3" s="122"/>
      <c r="AI3" s="57"/>
      <c r="AJ3" s="122"/>
      <c r="AK3" s="57"/>
      <c r="AL3" s="57"/>
      <c r="AM3" s="122"/>
      <c r="AN3" s="57"/>
      <c r="AO3" s="57"/>
      <c r="AP3" s="122"/>
      <c r="AQ3" s="57"/>
      <c r="AR3" s="122"/>
      <c r="AS3" s="57"/>
      <c r="AT3" s="57"/>
      <c r="AU3" s="122"/>
      <c r="AV3" s="57"/>
      <c r="AW3" s="57"/>
      <c r="AX3" s="122"/>
      <c r="AY3" s="57"/>
      <c r="AZ3" s="122"/>
      <c r="BA3" s="57"/>
      <c r="BB3" s="57"/>
      <c r="BC3" s="122"/>
      <c r="BD3" s="57"/>
      <c r="BE3" s="57"/>
      <c r="BF3" s="122"/>
      <c r="BG3" s="57"/>
      <c r="BH3" s="122"/>
      <c r="BI3" s="57"/>
      <c r="BJ3" s="57"/>
      <c r="BK3" s="122"/>
      <c r="BL3" s="57"/>
      <c r="BM3" s="57"/>
      <c r="BN3" s="122"/>
      <c r="BO3" s="57"/>
      <c r="BP3" s="122"/>
      <c r="BQ3" s="57"/>
      <c r="BR3" s="57"/>
      <c r="BS3" s="122"/>
      <c r="BT3" s="57"/>
      <c r="BU3" s="57"/>
      <c r="BV3" s="122"/>
      <c r="BW3" s="57"/>
      <c r="BX3" s="122"/>
      <c r="BY3" s="57"/>
      <c r="BZ3" s="57"/>
      <c r="CA3" s="122"/>
      <c r="CB3" s="57"/>
      <c r="CC3" s="57"/>
      <c r="CD3" s="122"/>
      <c r="CE3" s="57"/>
      <c r="CF3" s="122"/>
      <c r="CG3" s="57"/>
      <c r="CH3" s="57"/>
      <c r="CI3" s="122"/>
      <c r="CJ3" s="57"/>
      <c r="CK3" s="57"/>
      <c r="CL3" s="122"/>
      <c r="CM3" s="57"/>
      <c r="CN3" s="122"/>
      <c r="CO3" s="57"/>
      <c r="CP3" s="57"/>
      <c r="CQ3" s="122"/>
      <c r="CR3" s="57"/>
      <c r="CS3" s="57"/>
      <c r="CT3" s="122"/>
      <c r="CU3" s="57"/>
      <c r="CV3" s="57"/>
      <c r="CW3" s="57"/>
      <c r="CX3" s="57"/>
      <c r="CZ3" s="235"/>
    </row>
    <row r="4" spans="1:104" s="231" customFormat="1" ht="13.8" x14ac:dyDescent="0.3">
      <c r="B4" s="232"/>
      <c r="C4" s="433"/>
      <c r="D4" s="122"/>
      <c r="E4" s="57"/>
      <c r="F4" s="57"/>
      <c r="G4" s="122"/>
      <c r="H4" s="57"/>
      <c r="I4" s="57"/>
      <c r="J4" s="122"/>
      <c r="K4" s="57"/>
      <c r="L4" s="122"/>
      <c r="M4" s="57"/>
      <c r="N4" s="57"/>
      <c r="O4" s="122"/>
      <c r="P4" s="57"/>
      <c r="Q4" s="57"/>
      <c r="R4" s="122"/>
      <c r="S4" s="57"/>
      <c r="T4" s="122"/>
      <c r="U4" s="57"/>
      <c r="V4" s="57"/>
      <c r="W4" s="122"/>
      <c r="X4" s="57"/>
      <c r="Y4" s="57"/>
      <c r="Z4" s="122"/>
      <c r="AA4" s="57"/>
      <c r="AB4" s="122"/>
      <c r="AC4" s="57"/>
      <c r="AD4" s="57"/>
      <c r="AE4" s="122"/>
      <c r="AF4" s="57"/>
      <c r="AG4" s="57"/>
      <c r="AH4" s="122"/>
      <c r="AI4" s="57"/>
      <c r="AJ4" s="122"/>
      <c r="AK4" s="57"/>
      <c r="AL4" s="57"/>
      <c r="AM4" s="122"/>
      <c r="AN4" s="57"/>
      <c r="AO4" s="57"/>
      <c r="AP4" s="122"/>
      <c r="AQ4" s="57"/>
      <c r="AR4" s="122"/>
      <c r="AS4" s="57"/>
      <c r="AT4" s="57"/>
      <c r="AU4" s="122"/>
      <c r="AV4" s="57"/>
      <c r="AW4" s="57"/>
      <c r="AX4" s="122"/>
      <c r="AY4" s="57"/>
      <c r="AZ4" s="122"/>
      <c r="BA4" s="57"/>
      <c r="BB4" s="57"/>
      <c r="BC4" s="122"/>
      <c r="BD4" s="57"/>
      <c r="BE4" s="57"/>
      <c r="BF4" s="122"/>
      <c r="BG4" s="57"/>
      <c r="BH4" s="122"/>
      <c r="BI4" s="57"/>
      <c r="BJ4" s="57"/>
      <c r="BK4" s="122"/>
      <c r="BL4" s="57"/>
      <c r="BM4" s="57"/>
      <c r="BN4" s="122"/>
      <c r="BO4" s="57"/>
      <c r="BP4" s="122"/>
      <c r="BQ4" s="57"/>
      <c r="BR4" s="57"/>
      <c r="BS4" s="122"/>
      <c r="BT4" s="57"/>
      <c r="BU4" s="57"/>
      <c r="BV4" s="122"/>
      <c r="BW4" s="57"/>
      <c r="BX4" s="122"/>
      <c r="BY4" s="57"/>
      <c r="BZ4" s="57"/>
      <c r="CA4" s="122"/>
      <c r="CB4" s="57"/>
      <c r="CC4" s="57"/>
      <c r="CD4" s="122"/>
      <c r="CE4" s="57"/>
      <c r="CF4" s="122"/>
      <c r="CG4" s="57"/>
      <c r="CH4" s="57"/>
      <c r="CI4" s="122"/>
      <c r="CJ4" s="57"/>
      <c r="CK4" s="57"/>
      <c r="CL4" s="122"/>
      <c r="CM4" s="57"/>
      <c r="CN4" s="122"/>
      <c r="CO4" s="57"/>
      <c r="CP4" s="57"/>
      <c r="CQ4" s="122"/>
      <c r="CR4" s="57"/>
      <c r="CS4" s="57"/>
      <c r="CT4" s="122"/>
      <c r="CU4" s="57"/>
      <c r="CV4" s="57"/>
      <c r="CW4" s="57"/>
      <c r="CX4" s="57"/>
      <c r="CZ4" s="235"/>
    </row>
    <row r="5" spans="1:104" s="231" customFormat="1" ht="24.6" customHeight="1" x14ac:dyDescent="0.3">
      <c r="B5" s="232"/>
      <c r="C5" s="433"/>
      <c r="D5" s="204"/>
      <c r="E5" s="278"/>
      <c r="F5" s="57"/>
      <c r="G5" s="204"/>
      <c r="H5" s="278"/>
      <c r="I5" s="278"/>
      <c r="J5" s="204"/>
      <c r="K5" s="278"/>
      <c r="L5" s="122"/>
      <c r="M5" s="57"/>
      <c r="N5" s="57"/>
      <c r="O5" s="122"/>
      <c r="P5" s="57"/>
      <c r="Q5" s="57"/>
      <c r="R5" s="122"/>
      <c r="S5" s="57"/>
      <c r="T5" s="122"/>
      <c r="U5" s="57"/>
      <c r="V5" s="57"/>
      <c r="W5" s="122"/>
      <c r="X5" s="57"/>
      <c r="Y5" s="57"/>
      <c r="Z5" s="122"/>
      <c r="AA5" s="57"/>
      <c r="AB5" s="122"/>
      <c r="AC5" s="57"/>
      <c r="AD5" s="57"/>
      <c r="AE5" s="122"/>
      <c r="AF5" s="57"/>
      <c r="AG5" s="57"/>
      <c r="AH5" s="122"/>
      <c r="AI5" s="57"/>
      <c r="AJ5" s="122"/>
      <c r="AK5" s="57"/>
      <c r="AL5" s="57"/>
      <c r="AM5" s="122"/>
      <c r="AN5" s="57"/>
      <c r="AO5" s="57"/>
      <c r="AP5" s="122"/>
      <c r="AQ5" s="57"/>
      <c r="AR5" s="122"/>
      <c r="AS5" s="57"/>
      <c r="AT5" s="57"/>
      <c r="AU5" s="122"/>
      <c r="AV5" s="57"/>
      <c r="AW5" s="57"/>
      <c r="AX5" s="122"/>
      <c r="AY5" s="57"/>
      <c r="AZ5" s="122"/>
      <c r="BA5" s="57"/>
      <c r="BB5" s="57"/>
      <c r="BC5" s="122"/>
      <c r="BD5" s="57"/>
      <c r="BE5" s="57"/>
      <c r="BF5" s="122"/>
      <c r="BG5" s="57"/>
      <c r="BH5" s="122" t="s">
        <v>449</v>
      </c>
      <c r="BI5" s="57"/>
      <c r="BJ5" s="57"/>
      <c r="BK5" s="122"/>
      <c r="BL5" s="57"/>
      <c r="BM5" s="57"/>
      <c r="BN5" s="122"/>
      <c r="BO5" s="57"/>
      <c r="BP5" s="122"/>
      <c r="BQ5" s="57"/>
      <c r="BR5" s="57"/>
      <c r="BS5" s="122"/>
      <c r="BT5" s="57"/>
      <c r="BU5" s="57"/>
      <c r="BV5" s="122"/>
      <c r="BW5" s="57"/>
      <c r="BX5" s="122"/>
      <c r="BY5" s="57"/>
      <c r="BZ5" s="57"/>
      <c r="CA5" s="122"/>
      <c r="CB5" s="57"/>
      <c r="CC5" s="57"/>
      <c r="CD5" s="122"/>
      <c r="CE5" s="57"/>
      <c r="CF5" s="122"/>
      <c r="CG5" s="57"/>
      <c r="CH5" s="57"/>
      <c r="CI5" s="122"/>
      <c r="CJ5" s="57"/>
      <c r="CK5" s="57"/>
      <c r="CL5" s="122"/>
      <c r="CM5" s="57"/>
      <c r="CN5" s="122"/>
      <c r="CO5" s="57"/>
      <c r="CP5" s="57"/>
      <c r="CQ5" s="122"/>
      <c r="CR5" s="57"/>
      <c r="CS5" s="57"/>
      <c r="CT5" s="122"/>
      <c r="CU5" s="57"/>
      <c r="CV5" s="57"/>
      <c r="CW5" s="57"/>
      <c r="CX5" s="57"/>
      <c r="CZ5" s="235"/>
    </row>
    <row r="6" spans="1:104" s="152" customFormat="1" ht="27.6" x14ac:dyDescent="0.3">
      <c r="A6" s="236" t="s">
        <v>355</v>
      </c>
      <c r="B6" s="249" t="s">
        <v>450</v>
      </c>
      <c r="C6" s="434" t="s">
        <v>451</v>
      </c>
      <c r="D6" s="434"/>
      <c r="E6" s="434"/>
      <c r="F6" s="434"/>
      <c r="G6" s="434"/>
      <c r="H6" s="434"/>
      <c r="I6" s="434"/>
      <c r="J6" s="434"/>
      <c r="K6" s="434" t="s">
        <v>452</v>
      </c>
      <c r="L6" s="434"/>
      <c r="M6" s="434"/>
      <c r="N6" s="434"/>
      <c r="O6" s="434"/>
      <c r="P6" s="434"/>
      <c r="Q6" s="434"/>
      <c r="R6" s="434"/>
      <c r="S6" s="434" t="s">
        <v>453</v>
      </c>
      <c r="T6" s="434"/>
      <c r="U6" s="434"/>
      <c r="V6" s="434"/>
      <c r="W6" s="434"/>
      <c r="X6" s="434"/>
      <c r="Y6" s="434"/>
      <c r="Z6" s="434"/>
      <c r="AA6" s="434" t="s">
        <v>454</v>
      </c>
      <c r="AB6" s="434"/>
      <c r="AC6" s="434"/>
      <c r="AD6" s="434"/>
      <c r="AE6" s="434"/>
      <c r="AF6" s="434"/>
      <c r="AG6" s="434"/>
      <c r="AH6" s="434"/>
      <c r="AI6" s="434" t="s">
        <v>455</v>
      </c>
      <c r="AJ6" s="434"/>
      <c r="AK6" s="434"/>
      <c r="AL6" s="434"/>
      <c r="AM6" s="434"/>
      <c r="AN6" s="434"/>
      <c r="AO6" s="434"/>
      <c r="AP6" s="434"/>
      <c r="AQ6" s="434" t="s">
        <v>456</v>
      </c>
      <c r="AR6" s="434"/>
      <c r="AS6" s="434"/>
      <c r="AT6" s="434"/>
      <c r="AU6" s="434"/>
      <c r="AV6" s="434"/>
      <c r="AW6" s="434"/>
      <c r="AX6" s="434"/>
      <c r="AY6" s="434" t="s">
        <v>457</v>
      </c>
      <c r="AZ6" s="434"/>
      <c r="BA6" s="434"/>
      <c r="BB6" s="434"/>
      <c r="BC6" s="434"/>
      <c r="BD6" s="434"/>
      <c r="BE6" s="434"/>
      <c r="BF6" s="434"/>
      <c r="BG6" s="434" t="s">
        <v>458</v>
      </c>
      <c r="BH6" s="434"/>
      <c r="BI6" s="434"/>
      <c r="BJ6" s="434"/>
      <c r="BK6" s="434"/>
      <c r="BL6" s="434"/>
      <c r="BM6" s="434"/>
      <c r="BN6" s="434"/>
      <c r="BO6" s="434" t="s">
        <v>459</v>
      </c>
      <c r="BP6" s="434"/>
      <c r="BQ6" s="434"/>
      <c r="BR6" s="434"/>
      <c r="BS6" s="434"/>
      <c r="BT6" s="434"/>
      <c r="BU6" s="434"/>
      <c r="BV6" s="434"/>
      <c r="BW6" s="434" t="s">
        <v>460</v>
      </c>
      <c r="BX6" s="434"/>
      <c r="BY6" s="434"/>
      <c r="BZ6" s="434"/>
      <c r="CA6" s="434"/>
      <c r="CB6" s="434"/>
      <c r="CC6" s="434"/>
      <c r="CD6" s="434"/>
      <c r="CE6" s="434" t="s">
        <v>461</v>
      </c>
      <c r="CF6" s="434"/>
      <c r="CG6" s="434"/>
      <c r="CH6" s="434"/>
      <c r="CI6" s="434"/>
      <c r="CJ6" s="434"/>
      <c r="CK6" s="434"/>
      <c r="CL6" s="434"/>
      <c r="CM6" s="434" t="s">
        <v>462</v>
      </c>
      <c r="CN6" s="434"/>
      <c r="CO6" s="434"/>
      <c r="CP6" s="434"/>
      <c r="CQ6" s="434"/>
      <c r="CR6" s="434"/>
      <c r="CS6" s="434"/>
      <c r="CT6" s="434"/>
      <c r="CU6" s="434" t="s">
        <v>481</v>
      </c>
      <c r="CV6" s="434"/>
      <c r="CW6" s="434"/>
      <c r="CX6" s="434"/>
      <c r="CY6" s="247"/>
    </row>
    <row r="7" spans="1:104" s="230" customFormat="1" ht="42.6" customHeight="1" x14ac:dyDescent="0.3">
      <c r="A7" s="236"/>
      <c r="B7" s="239"/>
      <c r="C7" s="348" t="s">
        <v>258</v>
      </c>
      <c r="D7" s="238" t="s">
        <v>463</v>
      </c>
      <c r="E7" s="348" t="s">
        <v>464</v>
      </c>
      <c r="F7" s="348" t="s">
        <v>465</v>
      </c>
      <c r="G7" s="238" t="s">
        <v>466</v>
      </c>
      <c r="H7" s="348" t="s">
        <v>467</v>
      </c>
      <c r="I7" s="348" t="s">
        <v>468</v>
      </c>
      <c r="J7" s="238" t="s">
        <v>469</v>
      </c>
      <c r="K7" s="348" t="s">
        <v>258</v>
      </c>
      <c r="L7" s="238" t="s">
        <v>463</v>
      </c>
      <c r="M7" s="348" t="s">
        <v>464</v>
      </c>
      <c r="N7" s="348" t="s">
        <v>465</v>
      </c>
      <c r="O7" s="238" t="s">
        <v>466</v>
      </c>
      <c r="P7" s="348" t="s">
        <v>467</v>
      </c>
      <c r="Q7" s="348" t="s">
        <v>468</v>
      </c>
      <c r="R7" s="238" t="s">
        <v>469</v>
      </c>
      <c r="S7" s="348" t="s">
        <v>258</v>
      </c>
      <c r="T7" s="238" t="s">
        <v>463</v>
      </c>
      <c r="U7" s="348" t="s">
        <v>464</v>
      </c>
      <c r="V7" s="348" t="s">
        <v>465</v>
      </c>
      <c r="W7" s="238" t="s">
        <v>466</v>
      </c>
      <c r="X7" s="348" t="s">
        <v>467</v>
      </c>
      <c r="Y7" s="348" t="s">
        <v>468</v>
      </c>
      <c r="Z7" s="238" t="s">
        <v>469</v>
      </c>
      <c r="AA7" s="348" t="s">
        <v>258</v>
      </c>
      <c r="AB7" s="238" t="s">
        <v>463</v>
      </c>
      <c r="AC7" s="348" t="s">
        <v>464</v>
      </c>
      <c r="AD7" s="348" t="s">
        <v>465</v>
      </c>
      <c r="AE7" s="238" t="s">
        <v>466</v>
      </c>
      <c r="AF7" s="348" t="s">
        <v>467</v>
      </c>
      <c r="AG7" s="348" t="s">
        <v>468</v>
      </c>
      <c r="AH7" s="238" t="s">
        <v>469</v>
      </c>
      <c r="AI7" s="348" t="s">
        <v>258</v>
      </c>
      <c r="AJ7" s="238" t="s">
        <v>463</v>
      </c>
      <c r="AK7" s="348" t="s">
        <v>464</v>
      </c>
      <c r="AL7" s="348" t="s">
        <v>465</v>
      </c>
      <c r="AM7" s="238" t="s">
        <v>466</v>
      </c>
      <c r="AN7" s="348" t="s">
        <v>467</v>
      </c>
      <c r="AO7" s="348" t="s">
        <v>468</v>
      </c>
      <c r="AP7" s="238" t="s">
        <v>470</v>
      </c>
      <c r="AQ7" s="348" t="s">
        <v>258</v>
      </c>
      <c r="AR7" s="238" t="s">
        <v>463</v>
      </c>
      <c r="AS7" s="348" t="s">
        <v>464</v>
      </c>
      <c r="AT7" s="348" t="s">
        <v>465</v>
      </c>
      <c r="AU7" s="238" t="s">
        <v>466</v>
      </c>
      <c r="AV7" s="348" t="s">
        <v>467</v>
      </c>
      <c r="AW7" s="348" t="s">
        <v>468</v>
      </c>
      <c r="AX7" s="238" t="s">
        <v>470</v>
      </c>
      <c r="AY7" s="348" t="s">
        <v>258</v>
      </c>
      <c r="AZ7" s="238" t="s">
        <v>463</v>
      </c>
      <c r="BA7" s="348" t="s">
        <v>464</v>
      </c>
      <c r="BB7" s="348" t="s">
        <v>465</v>
      </c>
      <c r="BC7" s="238" t="s">
        <v>466</v>
      </c>
      <c r="BD7" s="348" t="s">
        <v>467</v>
      </c>
      <c r="BE7" s="348" t="s">
        <v>468</v>
      </c>
      <c r="BF7" s="238" t="s">
        <v>469</v>
      </c>
      <c r="BG7" s="348" t="s">
        <v>258</v>
      </c>
      <c r="BH7" s="238" t="s">
        <v>463</v>
      </c>
      <c r="BI7" s="348" t="s">
        <v>464</v>
      </c>
      <c r="BJ7" s="348" t="s">
        <v>465</v>
      </c>
      <c r="BK7" s="238" t="s">
        <v>466</v>
      </c>
      <c r="BL7" s="348" t="s">
        <v>467</v>
      </c>
      <c r="BM7" s="348" t="s">
        <v>468</v>
      </c>
      <c r="BN7" s="238" t="s">
        <v>470</v>
      </c>
      <c r="BO7" s="348" t="s">
        <v>258</v>
      </c>
      <c r="BP7" s="238" t="s">
        <v>463</v>
      </c>
      <c r="BQ7" s="348" t="s">
        <v>464</v>
      </c>
      <c r="BR7" s="348" t="s">
        <v>465</v>
      </c>
      <c r="BS7" s="238" t="s">
        <v>466</v>
      </c>
      <c r="BT7" s="348" t="s">
        <v>467</v>
      </c>
      <c r="BU7" s="348" t="s">
        <v>468</v>
      </c>
      <c r="BV7" s="238" t="s">
        <v>470</v>
      </c>
      <c r="BW7" s="348" t="s">
        <v>258</v>
      </c>
      <c r="BX7" s="238" t="s">
        <v>463</v>
      </c>
      <c r="BY7" s="348" t="s">
        <v>464</v>
      </c>
      <c r="BZ7" s="348" t="s">
        <v>465</v>
      </c>
      <c r="CA7" s="238" t="s">
        <v>466</v>
      </c>
      <c r="CB7" s="348" t="s">
        <v>467</v>
      </c>
      <c r="CC7" s="348" t="s">
        <v>468</v>
      </c>
      <c r="CD7" s="238" t="s">
        <v>470</v>
      </c>
      <c r="CE7" s="348" t="s">
        <v>258</v>
      </c>
      <c r="CF7" s="238" t="s">
        <v>463</v>
      </c>
      <c r="CG7" s="348" t="s">
        <v>464</v>
      </c>
      <c r="CH7" s="348" t="s">
        <v>465</v>
      </c>
      <c r="CI7" s="238" t="s">
        <v>466</v>
      </c>
      <c r="CJ7" s="348" t="s">
        <v>467</v>
      </c>
      <c r="CK7" s="348" t="s">
        <v>468</v>
      </c>
      <c r="CL7" s="238" t="s">
        <v>470</v>
      </c>
      <c r="CM7" s="348" t="s">
        <v>258</v>
      </c>
      <c r="CN7" s="238" t="s">
        <v>463</v>
      </c>
      <c r="CO7" s="348" t="s">
        <v>464</v>
      </c>
      <c r="CP7" s="348" t="s">
        <v>465</v>
      </c>
      <c r="CQ7" s="238" t="s">
        <v>466</v>
      </c>
      <c r="CR7" s="348" t="s">
        <v>467</v>
      </c>
      <c r="CS7" s="348" t="s">
        <v>468</v>
      </c>
      <c r="CT7" s="238" t="s">
        <v>470</v>
      </c>
      <c r="CU7" s="348" t="s">
        <v>471</v>
      </c>
      <c r="CV7" s="348" t="s">
        <v>464</v>
      </c>
      <c r="CW7" s="348" t="s">
        <v>465</v>
      </c>
      <c r="CX7" s="348" t="s">
        <v>467</v>
      </c>
      <c r="CY7" s="237" t="s">
        <v>468</v>
      </c>
    </row>
    <row r="8" spans="1:104" s="230" customFormat="1" ht="13.8" x14ac:dyDescent="0.3">
      <c r="A8" s="32" t="s">
        <v>122</v>
      </c>
      <c r="B8" s="239">
        <v>37</v>
      </c>
      <c r="C8" s="348">
        <v>3308</v>
      </c>
      <c r="D8" s="238">
        <f t="shared" ref="D8:D28" si="0">(C8*100)/CU8</f>
        <v>25.876095118898622</v>
      </c>
      <c r="E8" s="348">
        <v>75384.960999999996</v>
      </c>
      <c r="F8" s="348">
        <v>150769.92199999999</v>
      </c>
      <c r="G8" s="238">
        <f t="shared" ref="G8:G28" si="1">(F8*100)/CW8</f>
        <v>35.349953276702038</v>
      </c>
      <c r="H8" s="348">
        <v>5380.067</v>
      </c>
      <c r="I8" s="348">
        <v>10760.134</v>
      </c>
      <c r="J8" s="238">
        <f t="shared" ref="J8:J28" si="2">(I8*100)/CY8</f>
        <v>39.616357905920125</v>
      </c>
      <c r="K8" s="348">
        <v>50</v>
      </c>
      <c r="L8" s="238">
        <f t="shared" ref="L8:L28" si="3">(K8*100)/CU8</f>
        <v>0.39111389236545679</v>
      </c>
      <c r="M8" s="348">
        <v>861.41200000000003</v>
      </c>
      <c r="N8" s="348">
        <v>1722.8240000000001</v>
      </c>
      <c r="O8" s="238">
        <f t="shared" ref="O8:O28" si="4">(N8*100)/CW8</f>
        <v>0.40393831273575187</v>
      </c>
      <c r="P8" s="348">
        <v>99.745999999999995</v>
      </c>
      <c r="Q8" s="348">
        <v>199.49199999999999</v>
      </c>
      <c r="R8" s="238">
        <f t="shared" ref="R8:R28" si="5">(Q8*100)/CY8</f>
        <v>0.73448401956405174</v>
      </c>
      <c r="S8" s="348">
        <v>553</v>
      </c>
      <c r="T8" s="238">
        <f t="shared" ref="T8:T28" si="6">(S8*100)/CU8</f>
        <v>4.3257196495619521</v>
      </c>
      <c r="U8" s="348">
        <v>11308.856</v>
      </c>
      <c r="V8" s="348">
        <v>22617.712</v>
      </c>
      <c r="W8" s="238">
        <f t="shared" ref="W8:W28" si="7">(V8*100)/CW8</f>
        <v>5.3030143666579805</v>
      </c>
      <c r="X8" s="348">
        <v>874.11400000000003</v>
      </c>
      <c r="Y8" s="348">
        <v>1748.2280000000001</v>
      </c>
      <c r="Z8" s="238">
        <f t="shared" ref="Z8:Z28" si="8">(Y8*100)/CY8</f>
        <v>6.4365765472020087</v>
      </c>
      <c r="AA8" s="348">
        <v>399</v>
      </c>
      <c r="AB8" s="238">
        <f t="shared" ref="AB8:AB28" si="9">(AA8*100)/CU8</f>
        <v>3.1210888610763456</v>
      </c>
      <c r="AC8" s="348">
        <v>4955.1369999999997</v>
      </c>
      <c r="AD8" s="348">
        <v>9910.2739999999994</v>
      </c>
      <c r="AE8" s="238">
        <f t="shared" ref="AE8:AE28" si="10">(AD8*100)/CW8</f>
        <v>2.3235915904985016</v>
      </c>
      <c r="AF8" s="348">
        <v>226.274</v>
      </c>
      <c r="AG8" s="348">
        <v>452.548</v>
      </c>
      <c r="AH8" s="238">
        <f t="shared" ref="AH8:AH28" si="11">(AG8*100)/CY8</f>
        <v>1.6661784637262271</v>
      </c>
      <c r="AI8" s="348">
        <v>264</v>
      </c>
      <c r="AJ8" s="238">
        <f t="shared" ref="AJ8:AJ28" si="12">(AI8*100)/CU8</f>
        <v>2.0650813516896118</v>
      </c>
      <c r="AK8" s="348">
        <v>4547.5749999999998</v>
      </c>
      <c r="AL8" s="348">
        <v>9095.15</v>
      </c>
      <c r="AM8" s="238">
        <f>(AL8*100)/CW8</f>
        <v>2.1324752528862922</v>
      </c>
      <c r="AN8" s="348">
        <v>404.29399999999998</v>
      </c>
      <c r="AO8" s="348">
        <v>808.58799999999997</v>
      </c>
      <c r="AP8" s="238">
        <f>(AO8*100)/CY8</f>
        <v>2.9770364947529599</v>
      </c>
      <c r="AQ8" s="348">
        <v>1304</v>
      </c>
      <c r="AR8" s="238">
        <f>(AQ8*100)/CU8</f>
        <v>10.200250312891114</v>
      </c>
      <c r="AS8" s="348">
        <v>26612.314999999999</v>
      </c>
      <c r="AT8" s="348">
        <v>53224.63</v>
      </c>
      <c r="AU8" s="238">
        <f>(AT8*100)/CW8</f>
        <v>12.479201147757799</v>
      </c>
      <c r="AV8" s="348">
        <v>2002.086</v>
      </c>
      <c r="AW8" s="348">
        <v>4004.172</v>
      </c>
      <c r="AX8" s="238">
        <f>(AW8*100)/CY8</f>
        <v>14.742447544692661</v>
      </c>
      <c r="AY8" s="348">
        <v>144</v>
      </c>
      <c r="AZ8" s="238">
        <f>(AY8*100)/CU8</f>
        <v>1.1264080100125156</v>
      </c>
      <c r="BA8" s="348">
        <v>1870.115</v>
      </c>
      <c r="BB8" s="348">
        <v>3740.23</v>
      </c>
      <c r="BC8" s="238">
        <f>(BB8*100)/CW8</f>
        <v>0.8769451757368375</v>
      </c>
      <c r="BD8" s="348">
        <v>91.343000000000004</v>
      </c>
      <c r="BE8" s="348">
        <v>182.68600000000001</v>
      </c>
      <c r="BF8" s="238">
        <f>(BE8*100)/CY8</f>
        <v>0.67260816272371005</v>
      </c>
      <c r="BG8" s="348">
        <v>625</v>
      </c>
      <c r="BH8" s="238">
        <f>(BG8*100)/CU8</f>
        <v>4.8889236545682104</v>
      </c>
      <c r="BI8" s="348">
        <v>11775.982</v>
      </c>
      <c r="BJ8" s="348">
        <v>23551.964</v>
      </c>
      <c r="BK8" s="238">
        <f>(BJ8*100)/CW8</f>
        <v>5.5220618007255355</v>
      </c>
      <c r="BL8" s="348">
        <v>759.08199999999999</v>
      </c>
      <c r="BM8" s="348">
        <v>1518.164</v>
      </c>
      <c r="BN8" s="238">
        <f>(BM8*100)/CY8</f>
        <v>5.5895334002237629</v>
      </c>
      <c r="BO8" s="348">
        <v>628</v>
      </c>
      <c r="BP8" s="238">
        <f>(BO8*100)/CU8</f>
        <v>4.9123904881101375</v>
      </c>
      <c r="BQ8" s="348">
        <v>5207.08</v>
      </c>
      <c r="BR8" s="348">
        <v>10414.16</v>
      </c>
      <c r="BS8" s="238">
        <f>(BR8*100)/CW8</f>
        <v>2.441734163768416</v>
      </c>
      <c r="BT8" s="348">
        <v>128.93199999999999</v>
      </c>
      <c r="BU8" s="348">
        <v>257.86399999999998</v>
      </c>
      <c r="BV8" s="238">
        <f>(BU8*100)/CY8</f>
        <v>0.94939640296786143</v>
      </c>
      <c r="BW8" s="348">
        <v>493</v>
      </c>
      <c r="BX8" s="238">
        <f>(BW8*100)/CU8</f>
        <v>3.8563829787234041</v>
      </c>
      <c r="BY8" s="348">
        <v>6943.5770000000002</v>
      </c>
      <c r="BZ8" s="348">
        <v>13887.154</v>
      </c>
      <c r="CA8" s="238">
        <f>(BZ8*100)/CW8</f>
        <v>3.2560224117272272</v>
      </c>
      <c r="CB8" s="348">
        <v>392.88</v>
      </c>
      <c r="CC8" s="348">
        <v>785.76</v>
      </c>
      <c r="CD8" s="238">
        <f>(CC8*100)/CY8</f>
        <v>2.8929890081439322</v>
      </c>
      <c r="CE8" s="348">
        <v>4124</v>
      </c>
      <c r="CF8" s="238">
        <f t="shared" ref="CF8:CF9" si="13">(CE8*100)/CU8</f>
        <v>32.259073842302875</v>
      </c>
      <c r="CG8" s="348">
        <v>49881.915999999997</v>
      </c>
      <c r="CH8" s="348">
        <v>99763.831999999995</v>
      </c>
      <c r="CI8" s="238">
        <f t="shared" ref="CI8:CI9" si="14">(CH8*100)/CW8</f>
        <v>23.390917453049763</v>
      </c>
      <c r="CJ8" s="348">
        <v>2298.636</v>
      </c>
      <c r="CK8" s="348">
        <v>4597.2719999999999</v>
      </c>
      <c r="CL8" s="238">
        <f>(CK8*100)/CY8</f>
        <v>16.92610639819776</v>
      </c>
      <c r="CM8" s="348">
        <v>892</v>
      </c>
      <c r="CN8" s="238">
        <f>(CM8*100)/CU8</f>
        <v>6.9774718397997493</v>
      </c>
      <c r="CO8" s="348">
        <v>13904.428</v>
      </c>
      <c r="CP8" s="348">
        <v>27808.856</v>
      </c>
      <c r="CQ8" s="238">
        <f>(CP8*100)/CW8</f>
        <v>6.5201450477538563</v>
      </c>
      <c r="CR8" s="348">
        <v>922.64400000000001</v>
      </c>
      <c r="CS8" s="348">
        <v>1845.288</v>
      </c>
      <c r="CT8" s="238">
        <f>(CS8*100)/CY8</f>
        <v>6.7939293179341016</v>
      </c>
      <c r="CU8" s="348">
        <v>12784</v>
      </c>
      <c r="CV8" s="348">
        <v>213253.35399999999</v>
      </c>
      <c r="CW8" s="348">
        <v>426506.70799999998</v>
      </c>
      <c r="CX8" s="348">
        <v>13580.418</v>
      </c>
      <c r="CY8" s="237">
        <v>27160.835999999999</v>
      </c>
    </row>
    <row r="9" spans="1:104" s="230" customFormat="1" ht="13.8" x14ac:dyDescent="0.3">
      <c r="A9" s="32" t="s">
        <v>123</v>
      </c>
      <c r="B9" s="239">
        <v>38</v>
      </c>
      <c r="C9" s="348">
        <v>3519</v>
      </c>
      <c r="D9" s="238">
        <f t="shared" si="0"/>
        <v>25.876902713434813</v>
      </c>
      <c r="E9" s="348">
        <v>82138.914999999994</v>
      </c>
      <c r="F9" s="348">
        <v>164277.82999999999</v>
      </c>
      <c r="G9" s="238">
        <f t="shared" si="1"/>
        <v>36.135252384887771</v>
      </c>
      <c r="H9" s="348">
        <v>5715.0140000000001</v>
      </c>
      <c r="I9" s="348">
        <v>11430.028</v>
      </c>
      <c r="J9" s="238">
        <f t="shared" si="2"/>
        <v>40.917752511853415</v>
      </c>
      <c r="K9" s="348">
        <v>59</v>
      </c>
      <c r="L9" s="238">
        <f t="shared" si="3"/>
        <v>0.43385543054636372</v>
      </c>
      <c r="M9" s="348">
        <v>805.71299999999997</v>
      </c>
      <c r="N9" s="348">
        <v>1611.4259999999999</v>
      </c>
      <c r="O9" s="238">
        <f t="shared" si="4"/>
        <v>0.35445613817500615</v>
      </c>
      <c r="P9" s="348">
        <v>51.537999999999997</v>
      </c>
      <c r="Q9" s="348">
        <v>103.07599999999999</v>
      </c>
      <c r="R9" s="238">
        <f t="shared" si="5"/>
        <v>0.36899631898642782</v>
      </c>
      <c r="S9" s="348">
        <v>735</v>
      </c>
      <c r="T9" s="238">
        <f t="shared" si="6"/>
        <v>5.4048091771453786</v>
      </c>
      <c r="U9" s="348">
        <v>13225.64</v>
      </c>
      <c r="V9" s="348">
        <v>26451.279999999999</v>
      </c>
      <c r="W9" s="238">
        <f t="shared" si="7"/>
        <v>5.8183364042691235</v>
      </c>
      <c r="X9" s="348">
        <v>944.71600000000001</v>
      </c>
      <c r="Y9" s="348">
        <v>1889.432</v>
      </c>
      <c r="Z9" s="238">
        <f t="shared" si="8"/>
        <v>6.7638776531410265</v>
      </c>
      <c r="AA9" s="348">
        <v>367</v>
      </c>
      <c r="AB9" s="238">
        <f t="shared" si="9"/>
        <v>2.6987278476358556</v>
      </c>
      <c r="AC9" s="348">
        <v>4031.96</v>
      </c>
      <c r="AD9" s="348">
        <v>8063.92</v>
      </c>
      <c r="AE9" s="238">
        <f t="shared" si="10"/>
        <v>1.7737742482448435</v>
      </c>
      <c r="AF9" s="348">
        <v>132.40899999999999</v>
      </c>
      <c r="AG9" s="348">
        <v>264.81799999999998</v>
      </c>
      <c r="AH9" s="238">
        <f t="shared" si="11"/>
        <v>0.94800794754693485</v>
      </c>
      <c r="AI9" s="348">
        <v>265</v>
      </c>
      <c r="AJ9" s="238">
        <f t="shared" si="12"/>
        <v>1.9486726965218031</v>
      </c>
      <c r="AK9" s="348">
        <v>2786.2260000000001</v>
      </c>
      <c r="AL9" s="348">
        <v>5572.4520000000002</v>
      </c>
      <c r="AM9" s="238">
        <f t="shared" ref="AM9:AM28" si="15">(AL9*100)/CW9</f>
        <v>1.2257403170146128</v>
      </c>
      <c r="AN9" s="348">
        <v>92.718999999999994</v>
      </c>
      <c r="AO9" s="348">
        <v>185.43799999999999</v>
      </c>
      <c r="AP9" s="238">
        <f t="shared" ref="AP9:AP28" si="16">(AO9*100)/CY9</f>
        <v>0.66383968528275461</v>
      </c>
      <c r="AQ9" s="348">
        <v>1394</v>
      </c>
      <c r="AR9" s="238">
        <f t="shared" ref="AR9:AR28" si="17">(AQ9*100)/CU9</f>
        <v>10.250753731892051</v>
      </c>
      <c r="AS9" s="348">
        <v>27855.145</v>
      </c>
      <c r="AT9" s="348">
        <v>55710.29</v>
      </c>
      <c r="AU9" s="238">
        <f t="shared" ref="AU9:AU28" si="18">(AT9*100)/CW9</f>
        <v>12.254273078633249</v>
      </c>
      <c r="AV9" s="348">
        <v>1777.8309999999999</v>
      </c>
      <c r="AW9" s="348">
        <v>3555.6619999999998</v>
      </c>
      <c r="AX9" s="238">
        <f t="shared" ref="AX9:AX28" si="19">(AW9*100)/CY9</f>
        <v>12.728726275368853</v>
      </c>
      <c r="AY9" s="348">
        <v>164</v>
      </c>
      <c r="AZ9" s="238">
        <f t="shared" ref="AZ9:AZ28" si="20">(AY9*100)/CU9</f>
        <v>1.2059710272814177</v>
      </c>
      <c r="BA9" s="348">
        <v>1965.3040000000001</v>
      </c>
      <c r="BB9" s="348">
        <v>3930.6080000000002</v>
      </c>
      <c r="BC9" s="238">
        <f t="shared" ref="BC9:BC28" si="21">(BB9*100)/CW9</f>
        <v>0.86459330577996418</v>
      </c>
      <c r="BD9" s="348">
        <v>75.453000000000003</v>
      </c>
      <c r="BE9" s="348">
        <v>150.90600000000001</v>
      </c>
      <c r="BF9" s="238">
        <f t="shared" ref="BF9:BF28" si="22">(BE9*100)/CY9</f>
        <v>0.54022040545777761</v>
      </c>
      <c r="BG9" s="348">
        <v>659</v>
      </c>
      <c r="BH9" s="238">
        <f t="shared" ref="BH9:BH28" si="23">(BG9*100)/CU9</f>
        <v>4.8459445547466728</v>
      </c>
      <c r="BI9" s="348">
        <v>12071.441999999999</v>
      </c>
      <c r="BJ9" s="348">
        <v>24142.883999999998</v>
      </c>
      <c r="BK9" s="238">
        <f t="shared" ref="BK9:BK28" si="24">(BJ9*100)/CW9</f>
        <v>5.3105717712430751</v>
      </c>
      <c r="BL9" s="348">
        <v>716.51400000000001</v>
      </c>
      <c r="BM9" s="348">
        <v>1433.028</v>
      </c>
      <c r="BN9" s="238">
        <f t="shared" ref="BN9:BN28" si="25">(BM9*100)/CY9</f>
        <v>5.1300211203818806</v>
      </c>
      <c r="BO9" s="348">
        <v>729</v>
      </c>
      <c r="BP9" s="238">
        <f t="shared" ref="BP9:BP28" si="26">(BO9*100)/CU9</f>
        <v>5.3606882859033753</v>
      </c>
      <c r="BQ9" s="348">
        <v>6182.4409999999998</v>
      </c>
      <c r="BR9" s="348">
        <v>12364.882</v>
      </c>
      <c r="BS9" s="238">
        <f t="shared" ref="BS9:BS28" si="27">(BR9*100)/CW9</f>
        <v>2.7198321999953121</v>
      </c>
      <c r="BT9" s="348">
        <v>141.58799999999999</v>
      </c>
      <c r="BU9" s="348">
        <v>283.17599999999999</v>
      </c>
      <c r="BV9" s="238">
        <f t="shared" ref="BV9:BV28" si="28">(BU9*100)/CY9</f>
        <v>1.0137267804852799</v>
      </c>
      <c r="BW9" s="348">
        <v>883</v>
      </c>
      <c r="BX9" s="238">
        <f t="shared" ref="BX9:BX28" si="29">(BW9*100)/CU9</f>
        <v>6.4931244944481215</v>
      </c>
      <c r="BY9" s="348">
        <v>17542.379000000001</v>
      </c>
      <c r="BZ9" s="348">
        <v>35084.758000000002</v>
      </c>
      <c r="CA9" s="238">
        <f t="shared" ref="CA9:CA28" si="30">(BZ9*100)/CW9</f>
        <v>7.7173930602364944</v>
      </c>
      <c r="CB9" s="348">
        <v>1539.1959999999999</v>
      </c>
      <c r="CC9" s="348">
        <v>3078.3919999999998</v>
      </c>
      <c r="CD9" s="238">
        <f t="shared" ref="CD9:CD28" si="31">(CC9*100)/CY9</f>
        <v>11.020172653161429</v>
      </c>
      <c r="CE9" s="348">
        <v>4547</v>
      </c>
      <c r="CF9" s="238">
        <f t="shared" si="13"/>
        <v>33.436282079564677</v>
      </c>
      <c r="CG9" s="348">
        <v>54574.017</v>
      </c>
      <c r="CH9" s="348">
        <v>109148.034</v>
      </c>
      <c r="CI9" s="238">
        <f t="shared" si="14"/>
        <v>24.008667243195944</v>
      </c>
      <c r="CJ9" s="348">
        <v>2545.5569999999998</v>
      </c>
      <c r="CK9" s="348">
        <v>5091.1139999999996</v>
      </c>
      <c r="CL9" s="238">
        <f t="shared" ref="CL9:CL28" si="32">(CK9*100)/CY9</f>
        <v>18.225409654432347</v>
      </c>
      <c r="CM9" s="348">
        <v>278</v>
      </c>
      <c r="CN9" s="238">
        <f t="shared" ref="CN9:CN28" si="33">(CM9*100)/CU9</f>
        <v>2.0442679608794765</v>
      </c>
      <c r="CO9" s="348">
        <v>4130.4660000000003</v>
      </c>
      <c r="CP9" s="348">
        <v>8260.9320000000007</v>
      </c>
      <c r="CQ9" s="238">
        <f t="shared" ref="CQ9:CQ28" si="34">(CP9*100)/CW9</f>
        <v>1.8171098483246082</v>
      </c>
      <c r="CR9" s="348">
        <v>234.542</v>
      </c>
      <c r="CS9" s="348">
        <v>469.084</v>
      </c>
      <c r="CT9" s="238">
        <f t="shared" ref="CT9:CT28" si="35">(CS9*100)/CY9</f>
        <v>1.6792489939018738</v>
      </c>
      <c r="CU9" s="348">
        <v>13599</v>
      </c>
      <c r="CV9" s="348">
        <v>227309.64799999999</v>
      </c>
      <c r="CW9" s="348">
        <v>454619.29599999997</v>
      </c>
      <c r="CX9" s="348">
        <v>13967.076999999999</v>
      </c>
      <c r="CY9" s="237">
        <v>27934.153999999999</v>
      </c>
    </row>
    <row r="10" spans="1:104" s="230" customFormat="1" ht="13.8" x14ac:dyDescent="0.3">
      <c r="A10" s="32" t="s">
        <v>124</v>
      </c>
      <c r="B10" s="239">
        <v>39</v>
      </c>
      <c r="C10" s="348">
        <v>2961</v>
      </c>
      <c r="D10" s="238">
        <f t="shared" si="0"/>
        <v>25.105986094624384</v>
      </c>
      <c r="E10" s="348">
        <v>68687.464999999997</v>
      </c>
      <c r="F10" s="348">
        <v>137374.93</v>
      </c>
      <c r="G10" s="238">
        <f t="shared" si="1"/>
        <v>33.853057649892754</v>
      </c>
      <c r="H10" s="348">
        <v>4876.3590000000004</v>
      </c>
      <c r="I10" s="348">
        <v>9752.7180000000008</v>
      </c>
      <c r="J10" s="238">
        <f t="shared" si="2"/>
        <v>37.47304421785698</v>
      </c>
      <c r="K10" s="348">
        <v>41</v>
      </c>
      <c r="L10" s="238">
        <f t="shared" si="3"/>
        <v>0.34763439036798371</v>
      </c>
      <c r="M10" s="348">
        <v>866.17100000000005</v>
      </c>
      <c r="N10" s="348">
        <v>1732.3420000000001</v>
      </c>
      <c r="O10" s="238">
        <f t="shared" si="4"/>
        <v>0.42689793250726693</v>
      </c>
      <c r="P10" s="348">
        <v>80.171999999999997</v>
      </c>
      <c r="Q10" s="348">
        <v>160.34399999999999</v>
      </c>
      <c r="R10" s="238">
        <f t="shared" si="5"/>
        <v>0.61609264228372629</v>
      </c>
      <c r="S10" s="348">
        <v>755</v>
      </c>
      <c r="T10" s="238">
        <f t="shared" si="6"/>
        <v>6.4015601153128712</v>
      </c>
      <c r="U10" s="348">
        <v>13969.9</v>
      </c>
      <c r="V10" s="348">
        <v>27939.8</v>
      </c>
      <c r="W10" s="238">
        <f t="shared" si="7"/>
        <v>6.8851548104626774</v>
      </c>
      <c r="X10" s="348">
        <v>975.97199999999998</v>
      </c>
      <c r="Y10" s="348">
        <v>1951.944</v>
      </c>
      <c r="Z10" s="238">
        <f t="shared" si="8"/>
        <v>7.4999896257413177</v>
      </c>
      <c r="AA10" s="348">
        <v>337</v>
      </c>
      <c r="AB10" s="238">
        <f t="shared" si="9"/>
        <v>2.8573851110734272</v>
      </c>
      <c r="AC10" s="348">
        <v>4142.3289999999997</v>
      </c>
      <c r="AD10" s="348">
        <v>8284.6579999999994</v>
      </c>
      <c r="AE10" s="238">
        <f t="shared" si="10"/>
        <v>2.041573414331459</v>
      </c>
      <c r="AF10" s="348">
        <v>193.71</v>
      </c>
      <c r="AG10" s="348">
        <v>387.42</v>
      </c>
      <c r="AH10" s="238">
        <f t="shared" si="11"/>
        <v>1.4885908513792925</v>
      </c>
      <c r="AI10" s="348">
        <v>210</v>
      </c>
      <c r="AJ10" s="238">
        <f t="shared" si="12"/>
        <v>1.7805663896896726</v>
      </c>
      <c r="AK10" s="348">
        <v>2622.6869999999999</v>
      </c>
      <c r="AL10" s="348">
        <v>5245.3739999999998</v>
      </c>
      <c r="AM10" s="238">
        <f t="shared" si="15"/>
        <v>1.2926081084609002</v>
      </c>
      <c r="AN10" s="348">
        <v>93.254999999999995</v>
      </c>
      <c r="AO10" s="348">
        <v>186.51</v>
      </c>
      <c r="AP10" s="238">
        <f t="shared" si="16"/>
        <v>0.71663073586999071</v>
      </c>
      <c r="AQ10" s="348">
        <v>1182</v>
      </c>
      <c r="AR10" s="238">
        <f t="shared" si="17"/>
        <v>10.022045107681873</v>
      </c>
      <c r="AS10" s="348">
        <v>24423.111000000001</v>
      </c>
      <c r="AT10" s="348">
        <v>48846.222000000002</v>
      </c>
      <c r="AU10" s="238">
        <f t="shared" si="18"/>
        <v>12.037086893114049</v>
      </c>
      <c r="AV10" s="348">
        <v>1777.337</v>
      </c>
      <c r="AW10" s="348">
        <v>3554.674</v>
      </c>
      <c r="AX10" s="238">
        <f t="shared" si="19"/>
        <v>13.658188002776923</v>
      </c>
      <c r="AY10" s="348">
        <v>160</v>
      </c>
      <c r="AZ10" s="238">
        <f t="shared" si="20"/>
        <v>1.3566220111921317</v>
      </c>
      <c r="BA10" s="348">
        <v>1811.45</v>
      </c>
      <c r="BB10" s="348">
        <v>3622.9</v>
      </c>
      <c r="BC10" s="238">
        <f t="shared" si="21"/>
        <v>0.89278475017091152</v>
      </c>
      <c r="BD10" s="114">
        <v>58.173999999999999</v>
      </c>
      <c r="BE10" s="348">
        <v>116.348</v>
      </c>
      <c r="BF10" s="238">
        <f t="shared" si="22"/>
        <v>0.44704601821350964</v>
      </c>
      <c r="BG10" s="348">
        <v>617</v>
      </c>
      <c r="BH10" s="238">
        <f t="shared" si="23"/>
        <v>5.2314736306596572</v>
      </c>
      <c r="BI10" s="348">
        <v>11917.218000000001</v>
      </c>
      <c r="BJ10" s="348">
        <v>23834.436000000002</v>
      </c>
      <c r="BK10" s="238">
        <f t="shared" si="24"/>
        <v>5.8734773219588119</v>
      </c>
      <c r="BL10" s="348">
        <v>864.74900000000002</v>
      </c>
      <c r="BM10" s="348">
        <v>1729.498</v>
      </c>
      <c r="BN10" s="238">
        <f t="shared" si="25"/>
        <v>6.6452813491270035</v>
      </c>
      <c r="BO10" s="348">
        <v>639</v>
      </c>
      <c r="BP10" s="238">
        <f t="shared" si="26"/>
        <v>5.4180091571985756</v>
      </c>
      <c r="BQ10" s="348">
        <v>5904.1989999999996</v>
      </c>
      <c r="BR10" s="348">
        <v>11808.397999999999</v>
      </c>
      <c r="BS10" s="238">
        <f t="shared" si="27"/>
        <v>2.909922343522783</v>
      </c>
      <c r="BT10" s="348">
        <v>200.459</v>
      </c>
      <c r="BU10" s="348">
        <v>400.91800000000001</v>
      </c>
      <c r="BV10" s="238">
        <f t="shared" si="28"/>
        <v>1.5404544601550854</v>
      </c>
      <c r="BW10" s="348">
        <v>774</v>
      </c>
      <c r="BX10" s="238">
        <f t="shared" si="29"/>
        <v>6.5626589791419363</v>
      </c>
      <c r="BY10" s="348">
        <v>13572.453</v>
      </c>
      <c r="BZ10" s="348">
        <v>27144.905999999999</v>
      </c>
      <c r="CA10" s="238">
        <f t="shared" si="30"/>
        <v>6.6892705075003116</v>
      </c>
      <c r="CB10" s="348">
        <v>1023.376</v>
      </c>
      <c r="CC10" s="348">
        <v>2046.752</v>
      </c>
      <c r="CD10" s="238">
        <f t="shared" si="31"/>
        <v>7.864272113577691</v>
      </c>
      <c r="CE10" s="348">
        <v>3895</v>
      </c>
      <c r="CF10" s="238">
        <f>(CE10*100)/CU10</f>
        <v>33.02526708495845</v>
      </c>
      <c r="CG10" s="348">
        <v>51271.139000000003</v>
      </c>
      <c r="CH10" s="348">
        <v>102542.27800000001</v>
      </c>
      <c r="CI10" s="238">
        <f>(CH10*100)/CW10</f>
        <v>25.269309681798052</v>
      </c>
      <c r="CJ10" s="348">
        <v>2649.6790000000001</v>
      </c>
      <c r="CK10" s="348">
        <v>5299.3580000000002</v>
      </c>
      <c r="CL10" s="238">
        <f t="shared" si="32"/>
        <v>20.361818793515216</v>
      </c>
      <c r="CM10" s="348">
        <v>223</v>
      </c>
      <c r="CN10" s="238">
        <f t="shared" si="33"/>
        <v>1.8907919280990335</v>
      </c>
      <c r="CO10" s="348">
        <v>3710.7289999999998</v>
      </c>
      <c r="CP10" s="348">
        <v>7421.4579999999996</v>
      </c>
      <c r="CQ10" s="238">
        <f t="shared" si="34"/>
        <v>1.8288565862800277</v>
      </c>
      <c r="CR10" s="348">
        <v>219.73599999999999</v>
      </c>
      <c r="CS10" s="348">
        <v>439.47199999999998</v>
      </c>
      <c r="CT10" s="238">
        <f t="shared" si="35"/>
        <v>1.688591189503279</v>
      </c>
      <c r="CU10" s="348">
        <v>11794</v>
      </c>
      <c r="CV10" s="348">
        <v>202898.851</v>
      </c>
      <c r="CW10" s="348">
        <v>405797.70199999999</v>
      </c>
      <c r="CX10" s="348">
        <v>13012.977999999999</v>
      </c>
      <c r="CY10" s="237">
        <v>26025.955999999998</v>
      </c>
    </row>
    <row r="11" spans="1:104" s="231" customFormat="1" ht="13.8" x14ac:dyDescent="0.3">
      <c r="A11" s="229" t="s">
        <v>125</v>
      </c>
      <c r="B11" s="232" t="s">
        <v>59</v>
      </c>
      <c r="C11" s="57">
        <v>3402</v>
      </c>
      <c r="D11" s="238">
        <f t="shared" si="0"/>
        <v>24.338245814851909</v>
      </c>
      <c r="E11" s="57">
        <v>79084.792000000001</v>
      </c>
      <c r="F11" s="57">
        <v>158169.584</v>
      </c>
      <c r="G11" s="238">
        <f t="shared" si="1"/>
        <v>33.860608278816123</v>
      </c>
      <c r="H11" s="57">
        <v>5553.5479999999998</v>
      </c>
      <c r="I11" s="57">
        <v>11107.096</v>
      </c>
      <c r="J11" s="238">
        <f t="shared" si="2"/>
        <v>39.343208238574412</v>
      </c>
      <c r="K11" s="57">
        <v>59</v>
      </c>
      <c r="L11" s="238">
        <f t="shared" si="3"/>
        <v>0.42209185863499787</v>
      </c>
      <c r="M11" s="57">
        <v>907.33699999999999</v>
      </c>
      <c r="N11" s="57">
        <v>1814.674</v>
      </c>
      <c r="O11" s="238">
        <f t="shared" si="4"/>
        <v>0.38848155197621537</v>
      </c>
      <c r="P11" s="57">
        <v>57.088000000000001</v>
      </c>
      <c r="Q11" s="57">
        <v>114.176</v>
      </c>
      <c r="R11" s="238">
        <f t="shared" si="5"/>
        <v>0.40443065800885059</v>
      </c>
      <c r="S11" s="57">
        <v>872</v>
      </c>
      <c r="T11" s="238">
        <f t="shared" si="6"/>
        <v>6.2383745886392905</v>
      </c>
      <c r="U11" s="57">
        <v>13069.786</v>
      </c>
      <c r="V11" s="57">
        <v>26139.572</v>
      </c>
      <c r="W11" s="238">
        <f t="shared" si="7"/>
        <v>5.5959040017953781</v>
      </c>
      <c r="X11" s="57">
        <v>814.22</v>
      </c>
      <c r="Y11" s="57">
        <v>1628.44</v>
      </c>
      <c r="Z11" s="238">
        <f t="shared" si="8"/>
        <v>5.7682092622611814</v>
      </c>
      <c r="AA11" s="57">
        <v>379</v>
      </c>
      <c r="AB11" s="238">
        <f t="shared" si="9"/>
        <v>2.7114036342824437</v>
      </c>
      <c r="AC11" s="57">
        <v>4570.799</v>
      </c>
      <c r="AD11" s="57">
        <v>9141.598</v>
      </c>
      <c r="AE11" s="238">
        <f t="shared" si="10"/>
        <v>1.957013865070347</v>
      </c>
      <c r="AF11" s="57">
        <v>205.143</v>
      </c>
      <c r="AG11" s="57">
        <v>410.286</v>
      </c>
      <c r="AH11" s="238">
        <f t="shared" si="11"/>
        <v>1.4533022434821614</v>
      </c>
      <c r="AI11" s="57">
        <v>260</v>
      </c>
      <c r="AJ11" s="238">
        <f t="shared" si="12"/>
        <v>1.8600658177135498</v>
      </c>
      <c r="AK11" s="57">
        <v>3385.6909999999998</v>
      </c>
      <c r="AL11" s="57">
        <v>6771.3819999999996</v>
      </c>
      <c r="AM11" s="238">
        <f t="shared" si="15"/>
        <v>1.4496030628001553</v>
      </c>
      <c r="AN11" s="57">
        <v>153.83600000000001</v>
      </c>
      <c r="AO11" s="57">
        <v>307.67200000000003</v>
      </c>
      <c r="AP11" s="238">
        <f t="shared" si="16"/>
        <v>1.0898261404401897</v>
      </c>
      <c r="AQ11" s="57">
        <v>1426</v>
      </c>
      <c r="AR11" s="238">
        <f t="shared" si="17"/>
        <v>10.20174560022893</v>
      </c>
      <c r="AS11" s="57">
        <v>28566.772000000001</v>
      </c>
      <c r="AT11" s="57">
        <v>57133.544000000002</v>
      </c>
      <c r="AU11" s="238">
        <f t="shared" si="18"/>
        <v>12.231027635278508</v>
      </c>
      <c r="AV11" s="57">
        <v>2065.9029999999998</v>
      </c>
      <c r="AW11" s="57">
        <v>4131.8059999999996</v>
      </c>
      <c r="AX11" s="238">
        <f t="shared" si="19"/>
        <v>14.635554051157133</v>
      </c>
      <c r="AY11" s="57">
        <v>181</v>
      </c>
      <c r="AZ11" s="238">
        <f t="shared" si="20"/>
        <v>1.2948919731005866</v>
      </c>
      <c r="BA11" s="57">
        <v>2323.0940000000001</v>
      </c>
      <c r="BB11" s="57">
        <v>4646.1880000000001</v>
      </c>
      <c r="BC11" s="238">
        <f t="shared" si="21"/>
        <v>0.99464604938036705</v>
      </c>
      <c r="BD11" s="57">
        <v>82.793999999999997</v>
      </c>
      <c r="BE11" s="57">
        <v>165.58799999999999</v>
      </c>
      <c r="BF11" s="238">
        <f t="shared" si="22"/>
        <v>0.58654063724749117</v>
      </c>
      <c r="BG11" s="57">
        <v>647</v>
      </c>
      <c r="BH11" s="238">
        <f t="shared" si="23"/>
        <v>4.6287022463871796</v>
      </c>
      <c r="BI11" s="57">
        <v>12253.33</v>
      </c>
      <c r="BJ11" s="57">
        <v>24506.66</v>
      </c>
      <c r="BK11" s="238">
        <f t="shared" si="24"/>
        <v>5.2463336723584728</v>
      </c>
      <c r="BL11" s="57">
        <v>683.23800000000006</v>
      </c>
      <c r="BM11" s="57">
        <v>1366.4760000000001</v>
      </c>
      <c r="BN11" s="238">
        <f t="shared" si="25"/>
        <v>4.8402885705691396</v>
      </c>
      <c r="BO11" s="57">
        <v>852</v>
      </c>
      <c r="BP11" s="238">
        <f t="shared" si="26"/>
        <v>6.095292602661325</v>
      </c>
      <c r="BQ11" s="57">
        <v>7680.8620000000001</v>
      </c>
      <c r="BR11" s="57">
        <v>15361.724</v>
      </c>
      <c r="BS11" s="238">
        <f t="shared" si="27"/>
        <v>3.2886052153446155</v>
      </c>
      <c r="BT11" s="57">
        <v>217.06800000000001</v>
      </c>
      <c r="BU11" s="57">
        <v>434.13600000000002</v>
      </c>
      <c r="BV11" s="238">
        <f t="shared" si="28"/>
        <v>1.5377829679208448</v>
      </c>
      <c r="BW11" s="57">
        <v>1026</v>
      </c>
      <c r="BX11" s="238">
        <f t="shared" si="29"/>
        <v>7.3401058806696238</v>
      </c>
      <c r="BY11" s="57">
        <v>16304.92</v>
      </c>
      <c r="BZ11" s="57">
        <v>32609.84</v>
      </c>
      <c r="CA11" s="238">
        <f t="shared" si="30"/>
        <v>6.981045219635079</v>
      </c>
      <c r="CB11" s="57">
        <v>932.68200000000002</v>
      </c>
      <c r="CC11" s="57">
        <v>1865.364</v>
      </c>
      <c r="CD11" s="238">
        <f t="shared" si="31"/>
        <v>6.6074340487144543</v>
      </c>
      <c r="CE11" s="57">
        <v>4712</v>
      </c>
      <c r="CF11" s="238">
        <f t="shared" ref="CF11:CF28" si="36">(CE11*100)/CU11</f>
        <v>33.710115896408645</v>
      </c>
      <c r="CG11" s="57">
        <v>61849.392</v>
      </c>
      <c r="CH11" s="57">
        <v>123698.784</v>
      </c>
      <c r="CI11" s="238">
        <f t="shared" ref="CI11:CI27" si="37">(CH11*100)/CW11</f>
        <v>26.481172698727509</v>
      </c>
      <c r="CJ11" s="57">
        <v>3227.511</v>
      </c>
      <c r="CK11" s="57">
        <v>6455.0219999999999</v>
      </c>
      <c r="CL11" s="238">
        <f t="shared" si="32"/>
        <v>22.864777141620014</v>
      </c>
      <c r="CM11" s="57">
        <v>162</v>
      </c>
      <c r="CN11" s="238">
        <f t="shared" si="33"/>
        <v>1.1589640864215196</v>
      </c>
      <c r="CO11" s="57">
        <v>2563.0929999999998</v>
      </c>
      <c r="CP11" s="57">
        <v>5126.1859999999997</v>
      </c>
      <c r="CQ11" s="238">
        <f t="shared" si="34"/>
        <v>1.0974030007586748</v>
      </c>
      <c r="CR11" s="57">
        <v>122.61499999999999</v>
      </c>
      <c r="CS11" s="57">
        <v>245.23</v>
      </c>
      <c r="CT11" s="238">
        <f t="shared" si="35"/>
        <v>0.86864604000412016</v>
      </c>
      <c r="CU11" s="57">
        <v>13978</v>
      </c>
      <c r="CV11" s="57">
        <v>233559.86799999999</v>
      </c>
      <c r="CW11" s="57">
        <v>467119.73599999998</v>
      </c>
      <c r="CX11" s="57">
        <v>14115.646000000001</v>
      </c>
      <c r="CY11" s="235">
        <v>28231.292000000001</v>
      </c>
    </row>
    <row r="12" spans="1:104" s="231" customFormat="1" ht="13.8" x14ac:dyDescent="0.3">
      <c r="A12" s="229" t="s">
        <v>126</v>
      </c>
      <c r="B12" s="232" t="s">
        <v>60</v>
      </c>
      <c r="C12" s="57">
        <v>3234</v>
      </c>
      <c r="D12" s="238">
        <f t="shared" si="0"/>
        <v>22.781065088757398</v>
      </c>
      <c r="E12" s="57">
        <v>80861.180999999997</v>
      </c>
      <c r="F12" s="57">
        <v>161722.36199999999</v>
      </c>
      <c r="G12" s="238">
        <f t="shared" si="1"/>
        <v>33.00782511604249</v>
      </c>
      <c r="H12" s="57">
        <v>6111.9089999999997</v>
      </c>
      <c r="I12" s="57">
        <v>12223.817999999999</v>
      </c>
      <c r="J12" s="238">
        <f t="shared" si="2"/>
        <v>39.206914170412126</v>
      </c>
      <c r="K12" s="57">
        <v>44</v>
      </c>
      <c r="L12" s="238">
        <f t="shared" si="3"/>
        <v>0.30994646379261764</v>
      </c>
      <c r="M12" s="57">
        <v>800.64200000000005</v>
      </c>
      <c r="N12" s="57">
        <v>1601.2840000000001</v>
      </c>
      <c r="O12" s="238">
        <f t="shared" si="4"/>
        <v>0.32682494603385143</v>
      </c>
      <c r="P12" s="57">
        <v>39.415999999999997</v>
      </c>
      <c r="Q12" s="57">
        <v>78.831999999999994</v>
      </c>
      <c r="R12" s="238">
        <f t="shared" si="5"/>
        <v>0.25284730661745197</v>
      </c>
      <c r="S12" s="57">
        <v>759</v>
      </c>
      <c r="T12" s="238">
        <f t="shared" si="6"/>
        <v>5.3465765004226542</v>
      </c>
      <c r="U12" s="57">
        <v>12300.025</v>
      </c>
      <c r="V12" s="57">
        <v>24600.05</v>
      </c>
      <c r="W12" s="238">
        <f t="shared" si="7"/>
        <v>5.020914474684095</v>
      </c>
      <c r="X12" s="57">
        <v>731.35199999999998</v>
      </c>
      <c r="Y12" s="57">
        <v>1462.704</v>
      </c>
      <c r="Z12" s="238">
        <f t="shared" si="8"/>
        <v>4.6915055659957066</v>
      </c>
      <c r="AA12" s="57">
        <v>420</v>
      </c>
      <c r="AB12" s="238">
        <f t="shared" si="9"/>
        <v>2.9585798816568047</v>
      </c>
      <c r="AC12" s="57">
        <v>5506.308</v>
      </c>
      <c r="AD12" s="57">
        <v>11012.616</v>
      </c>
      <c r="AE12" s="238">
        <f t="shared" si="10"/>
        <v>2.2476947436504258</v>
      </c>
      <c r="AF12" s="57">
        <v>230.78899999999999</v>
      </c>
      <c r="AG12" s="57">
        <v>461.57799999999997</v>
      </c>
      <c r="AH12" s="238">
        <f t="shared" si="11"/>
        <v>1.4804743517083196</v>
      </c>
      <c r="AI12" s="57">
        <v>275</v>
      </c>
      <c r="AJ12" s="238">
        <f t="shared" si="12"/>
        <v>1.9371653987038602</v>
      </c>
      <c r="AK12" s="57">
        <v>3246.4810000000002</v>
      </c>
      <c r="AL12" s="57">
        <v>6492.9620000000004</v>
      </c>
      <c r="AM12" s="238">
        <f t="shared" si="15"/>
        <v>1.325225228785055</v>
      </c>
      <c r="AN12" s="57">
        <v>141.62200000000001</v>
      </c>
      <c r="AO12" s="57">
        <v>283.24400000000003</v>
      </c>
      <c r="AP12" s="238">
        <f t="shared" si="16"/>
        <v>0.90848237410637289</v>
      </c>
      <c r="AQ12" s="57">
        <v>1410</v>
      </c>
      <c r="AR12" s="238">
        <f t="shared" si="17"/>
        <v>9.9323753169907008</v>
      </c>
      <c r="AS12" s="57">
        <v>31212.909</v>
      </c>
      <c r="AT12" s="57">
        <v>62425.817999999999</v>
      </c>
      <c r="AU12" s="238">
        <f t="shared" si="18"/>
        <v>12.741221793866066</v>
      </c>
      <c r="AV12" s="57">
        <v>2561.2759999999998</v>
      </c>
      <c r="AW12" s="57">
        <v>5122.5519999999997</v>
      </c>
      <c r="AX12" s="238">
        <f t="shared" si="19"/>
        <v>16.430173992894282</v>
      </c>
      <c r="AY12" s="57">
        <v>157</v>
      </c>
      <c r="AZ12" s="238">
        <f t="shared" si="20"/>
        <v>1.1059453367145675</v>
      </c>
      <c r="BA12" s="57">
        <v>2282.6379999999999</v>
      </c>
      <c r="BB12" s="57">
        <v>4565.2759999999998</v>
      </c>
      <c r="BC12" s="238">
        <f t="shared" si="21"/>
        <v>0.93178104716567256</v>
      </c>
      <c r="BD12" s="57">
        <v>92.549000000000007</v>
      </c>
      <c r="BE12" s="57">
        <v>185.09800000000001</v>
      </c>
      <c r="BF12" s="238">
        <f t="shared" si="22"/>
        <v>0.5936869641804996</v>
      </c>
      <c r="BG12" s="57">
        <v>671</v>
      </c>
      <c r="BH12" s="238">
        <f t="shared" si="23"/>
        <v>4.7266835728374188</v>
      </c>
      <c r="BI12" s="57">
        <v>11928.624</v>
      </c>
      <c r="BJ12" s="57">
        <v>23857.248</v>
      </c>
      <c r="BK12" s="238">
        <f t="shared" si="24"/>
        <v>4.8693072497547023</v>
      </c>
      <c r="BL12" s="57">
        <v>727.24300000000005</v>
      </c>
      <c r="BM12" s="57">
        <v>1454.4860000000001</v>
      </c>
      <c r="BN12" s="238">
        <f t="shared" si="25"/>
        <v>4.665146991231877</v>
      </c>
      <c r="BO12" s="57">
        <v>802</v>
      </c>
      <c r="BP12" s="238">
        <f t="shared" si="26"/>
        <v>5.6494787264018029</v>
      </c>
      <c r="BQ12" s="57">
        <v>7678.0479999999998</v>
      </c>
      <c r="BR12" s="57">
        <v>15356.096</v>
      </c>
      <c r="BS12" s="238">
        <f t="shared" si="27"/>
        <v>3.1342068280771187</v>
      </c>
      <c r="BT12" s="57">
        <v>260.47699999999998</v>
      </c>
      <c r="BU12" s="57">
        <v>520.95399999999995</v>
      </c>
      <c r="BV12" s="238">
        <f t="shared" si="28"/>
        <v>1.6709181014256658</v>
      </c>
      <c r="BW12" s="57">
        <v>1319</v>
      </c>
      <c r="BX12" s="238">
        <f t="shared" si="29"/>
        <v>9.2913496759650602</v>
      </c>
      <c r="BY12" s="57">
        <v>21004.670999999998</v>
      </c>
      <c r="BZ12" s="57">
        <v>42009.341999999997</v>
      </c>
      <c r="CA12" s="238">
        <f t="shared" si="30"/>
        <v>8.5741823012455036</v>
      </c>
      <c r="CB12" s="57">
        <v>1336.626</v>
      </c>
      <c r="CC12" s="57">
        <v>2673.252</v>
      </c>
      <c r="CD12" s="238">
        <f t="shared" si="31"/>
        <v>8.5742410202673653</v>
      </c>
      <c r="CE12" s="57">
        <v>4904</v>
      </c>
      <c r="CF12" s="238">
        <f t="shared" si="36"/>
        <v>34.544942237249927</v>
      </c>
      <c r="CG12" s="57">
        <v>65359.692999999999</v>
      </c>
      <c r="CH12" s="57">
        <v>130719.386</v>
      </c>
      <c r="CI12" s="238">
        <f t="shared" si="37"/>
        <v>26.680061922200053</v>
      </c>
      <c r="CJ12" s="57">
        <v>3219.1709999999998</v>
      </c>
      <c r="CK12" s="57">
        <v>6438.3419999999996</v>
      </c>
      <c r="CL12" s="238">
        <f t="shared" si="32"/>
        <v>20.650464706997401</v>
      </c>
      <c r="CM12" s="57">
        <v>201</v>
      </c>
      <c r="CN12" s="238">
        <f t="shared" si="33"/>
        <v>1.4158918005071852</v>
      </c>
      <c r="CO12" s="57">
        <v>2794.5720000000001</v>
      </c>
      <c r="CP12" s="57">
        <v>5589.1440000000002</v>
      </c>
      <c r="CQ12" s="238">
        <f t="shared" si="34"/>
        <v>1.1407543484949729</v>
      </c>
      <c r="CR12" s="57">
        <v>136.42500000000001</v>
      </c>
      <c r="CS12" s="57">
        <v>272.85000000000002</v>
      </c>
      <c r="CT12" s="238">
        <f t="shared" si="35"/>
        <v>0.87514445416292619</v>
      </c>
      <c r="CU12" s="57">
        <v>14196</v>
      </c>
      <c r="CV12" s="57">
        <v>244975.79199999999</v>
      </c>
      <c r="CW12" s="57">
        <v>489951.58399999997</v>
      </c>
      <c r="CX12" s="57">
        <v>15588.855</v>
      </c>
      <c r="CY12" s="235">
        <v>31177.71</v>
      </c>
    </row>
    <row r="13" spans="1:104" s="231" customFormat="1" ht="13.8" x14ac:dyDescent="0.3">
      <c r="A13" s="229" t="s">
        <v>127</v>
      </c>
      <c r="B13" s="232" t="s">
        <v>61</v>
      </c>
      <c r="C13" s="57">
        <v>3692</v>
      </c>
      <c r="D13" s="238">
        <f t="shared" si="0"/>
        <v>22.445133442762479</v>
      </c>
      <c r="E13" s="57">
        <v>88095.665999999997</v>
      </c>
      <c r="F13" s="57">
        <v>176191.33199999999</v>
      </c>
      <c r="G13" s="238">
        <f t="shared" si="1"/>
        <v>31.532389865732952</v>
      </c>
      <c r="H13" s="57">
        <v>6125.9350000000004</v>
      </c>
      <c r="I13" s="57">
        <v>12251.87</v>
      </c>
      <c r="J13" s="238">
        <f t="shared" si="2"/>
        <v>35.691030782588044</v>
      </c>
      <c r="K13" s="57">
        <v>69</v>
      </c>
      <c r="L13" s="238">
        <f t="shared" si="3"/>
        <v>0.41947838774393581</v>
      </c>
      <c r="M13" s="57">
        <v>890.39</v>
      </c>
      <c r="N13" s="57">
        <v>1780.78</v>
      </c>
      <c r="O13" s="238">
        <f t="shared" si="4"/>
        <v>0.31870040703875224</v>
      </c>
      <c r="P13" s="57">
        <v>46.039000000000001</v>
      </c>
      <c r="Q13" s="57">
        <v>92.078000000000003</v>
      </c>
      <c r="R13" s="238">
        <f t="shared" si="5"/>
        <v>0.26823323561212631</v>
      </c>
      <c r="S13" s="57">
        <v>982</v>
      </c>
      <c r="T13" s="238">
        <f t="shared" si="6"/>
        <v>5.9699677791963035</v>
      </c>
      <c r="U13" s="57">
        <v>14605.657999999999</v>
      </c>
      <c r="V13" s="57">
        <v>29211.315999999999</v>
      </c>
      <c r="W13" s="238">
        <f t="shared" si="7"/>
        <v>5.2278542545051137</v>
      </c>
      <c r="X13" s="57">
        <v>818.48</v>
      </c>
      <c r="Y13" s="57">
        <v>1636.96</v>
      </c>
      <c r="Z13" s="238">
        <f t="shared" si="8"/>
        <v>4.768642643928259</v>
      </c>
      <c r="AA13" s="57">
        <v>461</v>
      </c>
      <c r="AB13" s="238">
        <f t="shared" si="9"/>
        <v>2.8026019818833974</v>
      </c>
      <c r="AC13" s="57">
        <v>6531.1639999999998</v>
      </c>
      <c r="AD13" s="57">
        <v>13062.328</v>
      </c>
      <c r="AE13" s="238">
        <f t="shared" si="10"/>
        <v>2.3377223747311238</v>
      </c>
      <c r="AF13" s="57">
        <v>328.43900000000002</v>
      </c>
      <c r="AG13" s="57">
        <v>656.87800000000004</v>
      </c>
      <c r="AH13" s="238">
        <f t="shared" si="11"/>
        <v>1.9135571074786843</v>
      </c>
      <c r="AI13" s="57">
        <v>319</v>
      </c>
      <c r="AJ13" s="238">
        <f t="shared" si="12"/>
        <v>1.9393276187002249</v>
      </c>
      <c r="AK13" s="57">
        <v>3949.4769999999999</v>
      </c>
      <c r="AL13" s="57">
        <v>7898.9539999999997</v>
      </c>
      <c r="AM13" s="238">
        <f t="shared" si="15"/>
        <v>1.4136501167917317</v>
      </c>
      <c r="AN13" s="57">
        <v>147.86600000000001</v>
      </c>
      <c r="AO13" s="57">
        <v>295.73200000000003</v>
      </c>
      <c r="AP13" s="238">
        <f t="shared" si="16"/>
        <v>0.86149950296537003</v>
      </c>
      <c r="AQ13" s="57">
        <v>1526</v>
      </c>
      <c r="AR13" s="238">
        <f t="shared" si="17"/>
        <v>9.2771597057571888</v>
      </c>
      <c r="AS13" s="57">
        <v>30329.563999999998</v>
      </c>
      <c r="AT13" s="57">
        <v>60659.127999999997</v>
      </c>
      <c r="AU13" s="238">
        <f t="shared" si="18"/>
        <v>10.855966926973446</v>
      </c>
      <c r="AV13" s="57">
        <v>1986.348</v>
      </c>
      <c r="AW13" s="57">
        <v>3972.6959999999999</v>
      </c>
      <c r="AX13" s="238">
        <f t="shared" si="19"/>
        <v>11.572895829441904</v>
      </c>
      <c r="AY13" s="57">
        <v>190</v>
      </c>
      <c r="AZ13" s="238">
        <f t="shared" si="20"/>
        <v>1.1550854155267798</v>
      </c>
      <c r="BA13" s="57">
        <v>2339.5010000000002</v>
      </c>
      <c r="BB13" s="57">
        <v>4679.0020000000004</v>
      </c>
      <c r="BC13" s="238">
        <f t="shared" si="21"/>
        <v>0.83738577585953122</v>
      </c>
      <c r="BD13" s="57">
        <v>78.974999999999994</v>
      </c>
      <c r="BE13" s="57">
        <v>157.94999999999999</v>
      </c>
      <c r="BF13" s="238">
        <f t="shared" si="22"/>
        <v>0.46012554100800779</v>
      </c>
      <c r="BG13" s="57">
        <v>777</v>
      </c>
      <c r="BH13" s="238">
        <f t="shared" si="23"/>
        <v>4.7236914098121465</v>
      </c>
      <c r="BI13" s="57">
        <v>15721.575999999999</v>
      </c>
      <c r="BJ13" s="57">
        <v>31443.151999999998</v>
      </c>
      <c r="BK13" s="238">
        <f t="shared" si="24"/>
        <v>5.6272786874186345</v>
      </c>
      <c r="BL13" s="57">
        <v>1138.08</v>
      </c>
      <c r="BM13" s="57">
        <v>2276.16</v>
      </c>
      <c r="BN13" s="238">
        <f t="shared" si="25"/>
        <v>6.6307018133636415</v>
      </c>
      <c r="BO13" s="57">
        <v>913</v>
      </c>
      <c r="BP13" s="238">
        <f t="shared" si="26"/>
        <v>5.5504893914523681</v>
      </c>
      <c r="BQ13" s="57">
        <v>8833.34</v>
      </c>
      <c r="BR13" s="57">
        <v>17666.68</v>
      </c>
      <c r="BS13" s="238">
        <f t="shared" si="27"/>
        <v>3.1617482827880945</v>
      </c>
      <c r="BT13" s="57">
        <v>272.41800000000001</v>
      </c>
      <c r="BU13" s="57">
        <v>544.83600000000001</v>
      </c>
      <c r="BV13" s="238">
        <f t="shared" si="28"/>
        <v>1.5871665670189234</v>
      </c>
      <c r="BW13" s="57">
        <v>1590</v>
      </c>
      <c r="BX13" s="238">
        <f t="shared" si="29"/>
        <v>9.6662411088819997</v>
      </c>
      <c r="BY13" s="57">
        <v>26328.030999999999</v>
      </c>
      <c r="BZ13" s="57">
        <v>52656.061999999998</v>
      </c>
      <c r="CA13" s="238">
        <f t="shared" si="30"/>
        <v>9.4236842240241767</v>
      </c>
      <c r="CB13" s="57">
        <v>1911.319</v>
      </c>
      <c r="CC13" s="57">
        <v>3822.6379999999999</v>
      </c>
      <c r="CD13" s="238">
        <f t="shared" si="31"/>
        <v>11.135760543385686</v>
      </c>
      <c r="CE13" s="57">
        <v>5731</v>
      </c>
      <c r="CF13" s="238">
        <f t="shared" si="36"/>
        <v>34.841023770441971</v>
      </c>
      <c r="CG13" s="57">
        <v>78642.025999999998</v>
      </c>
      <c r="CH13" s="57">
        <v>157284.052</v>
      </c>
      <c r="CI13" s="238">
        <f t="shared" si="37"/>
        <v>28.148615434306468</v>
      </c>
      <c r="CJ13" s="57">
        <v>4125.2139999999999</v>
      </c>
      <c r="CK13" s="57">
        <v>8250.4279999999999</v>
      </c>
      <c r="CL13" s="238">
        <f t="shared" si="32"/>
        <v>24.034394726480635</v>
      </c>
      <c r="CM13" s="57">
        <v>199</v>
      </c>
      <c r="CN13" s="238">
        <f t="shared" si="33"/>
        <v>1.2097999878412062</v>
      </c>
      <c r="CO13" s="57">
        <v>3115.114</v>
      </c>
      <c r="CP13" s="57">
        <v>6230.2280000000001</v>
      </c>
      <c r="CQ13" s="238">
        <f t="shared" si="34"/>
        <v>1.1150036498299798</v>
      </c>
      <c r="CR13" s="57">
        <v>184.68100000000001</v>
      </c>
      <c r="CS13" s="57">
        <v>369.36200000000002</v>
      </c>
      <c r="CT13" s="238">
        <f t="shared" si="35"/>
        <v>1.0759917067287104</v>
      </c>
      <c r="CU13" s="57">
        <v>16449</v>
      </c>
      <c r="CV13" s="57">
        <v>279381.50699999998</v>
      </c>
      <c r="CW13" s="57">
        <v>558763.01399999997</v>
      </c>
      <c r="CX13" s="57">
        <v>17163.794000000002</v>
      </c>
      <c r="CY13" s="235">
        <v>34327.588000000003</v>
      </c>
    </row>
    <row r="14" spans="1:104" s="231" customFormat="1" ht="13.8" x14ac:dyDescent="0.3">
      <c r="A14" s="229" t="s">
        <v>128</v>
      </c>
      <c r="B14" s="232" t="s">
        <v>62</v>
      </c>
      <c r="C14" s="57">
        <v>3464</v>
      </c>
      <c r="D14" s="238">
        <f t="shared" si="0"/>
        <v>20.824816640615605</v>
      </c>
      <c r="E14" s="57">
        <v>84312.013999999996</v>
      </c>
      <c r="F14" s="57">
        <v>168624.02799999999</v>
      </c>
      <c r="G14" s="238">
        <f t="shared" si="1"/>
        <v>28.662632494961674</v>
      </c>
      <c r="H14" s="57">
        <v>6066.4309999999996</v>
      </c>
      <c r="I14" s="57">
        <v>12132.861999999999</v>
      </c>
      <c r="J14" s="238">
        <f t="shared" si="2"/>
        <v>31.938180793376279</v>
      </c>
      <c r="K14" s="57">
        <v>74</v>
      </c>
      <c r="L14" s="238">
        <f t="shared" si="3"/>
        <v>0.44487194902007937</v>
      </c>
      <c r="M14" s="57">
        <v>1036.434</v>
      </c>
      <c r="N14" s="57">
        <v>2072.8679999999999</v>
      </c>
      <c r="O14" s="238">
        <f t="shared" si="4"/>
        <v>0.3523451218622663</v>
      </c>
      <c r="P14" s="57">
        <v>68.409000000000006</v>
      </c>
      <c r="Q14" s="57">
        <v>136.81800000000001</v>
      </c>
      <c r="R14" s="238">
        <f t="shared" si="5"/>
        <v>0.36015558569677597</v>
      </c>
      <c r="S14" s="57">
        <v>1026</v>
      </c>
      <c r="T14" s="238">
        <f t="shared" si="6"/>
        <v>6.1680894553324519</v>
      </c>
      <c r="U14" s="57">
        <v>20079.02</v>
      </c>
      <c r="V14" s="57">
        <v>40158.04</v>
      </c>
      <c r="W14" s="238">
        <f t="shared" si="7"/>
        <v>6.8260446384187352</v>
      </c>
      <c r="X14" s="57">
        <v>1501.2860000000001</v>
      </c>
      <c r="Y14" s="57">
        <v>3002.5720000000001</v>
      </c>
      <c r="Z14" s="238">
        <f t="shared" si="8"/>
        <v>7.9038801711524789</v>
      </c>
      <c r="AA14" s="57">
        <v>473</v>
      </c>
      <c r="AB14" s="238">
        <f t="shared" si="9"/>
        <v>2.8435734038715883</v>
      </c>
      <c r="AC14" s="57">
        <v>6998.3270000000002</v>
      </c>
      <c r="AD14" s="57">
        <v>13996.654</v>
      </c>
      <c r="AE14" s="238">
        <f t="shared" si="10"/>
        <v>2.3791446244015431</v>
      </c>
      <c r="AF14" s="57">
        <v>342.09800000000001</v>
      </c>
      <c r="AG14" s="57">
        <v>684.19600000000003</v>
      </c>
      <c r="AH14" s="238">
        <f t="shared" si="11"/>
        <v>1.8010569596938364</v>
      </c>
      <c r="AI14" s="57">
        <v>356</v>
      </c>
      <c r="AJ14" s="238">
        <f t="shared" si="12"/>
        <v>2.1401947817722737</v>
      </c>
      <c r="AK14" s="57">
        <v>4444.5039999999999</v>
      </c>
      <c r="AL14" s="57">
        <v>8889.0079999999998</v>
      </c>
      <c r="AM14" s="238">
        <f t="shared" si="15"/>
        <v>1.5109493740048379</v>
      </c>
      <c r="AN14" s="57">
        <v>205.05199999999999</v>
      </c>
      <c r="AO14" s="57">
        <v>410.10399999999998</v>
      </c>
      <c r="AP14" s="238">
        <f t="shared" si="16"/>
        <v>1.0795454276234895</v>
      </c>
      <c r="AQ14" s="57">
        <v>1509</v>
      </c>
      <c r="AR14" s="238">
        <f t="shared" si="17"/>
        <v>9.0717806901526998</v>
      </c>
      <c r="AS14" s="57">
        <v>32502.032999999999</v>
      </c>
      <c r="AT14" s="57">
        <v>65004.065999999999</v>
      </c>
      <c r="AU14" s="238">
        <f t="shared" si="18"/>
        <v>11.049360381998662</v>
      </c>
      <c r="AV14" s="57">
        <v>2306.3850000000002</v>
      </c>
      <c r="AW14" s="57">
        <v>4612.7700000000004</v>
      </c>
      <c r="AX14" s="238">
        <f t="shared" si="19"/>
        <v>12.142516927849533</v>
      </c>
      <c r="AY14" s="57">
        <v>188</v>
      </c>
      <c r="AZ14" s="238">
        <f t="shared" si="20"/>
        <v>1.1302152218347963</v>
      </c>
      <c r="BA14" s="57">
        <v>2486.8780000000002</v>
      </c>
      <c r="BB14" s="57">
        <v>4973.7560000000003</v>
      </c>
      <c r="BC14" s="238">
        <f t="shared" si="21"/>
        <v>0.84543669154677403</v>
      </c>
      <c r="BD14" s="57">
        <v>106.86199999999999</v>
      </c>
      <c r="BE14" s="57">
        <v>213.72399999999999</v>
      </c>
      <c r="BF14" s="238">
        <f t="shared" si="22"/>
        <v>0.5626006256300905</v>
      </c>
      <c r="BG14" s="57">
        <v>815</v>
      </c>
      <c r="BH14" s="238">
        <f t="shared" si="23"/>
        <v>4.8996032223157391</v>
      </c>
      <c r="BI14" s="57">
        <v>17579.294000000002</v>
      </c>
      <c r="BJ14" s="57">
        <v>35158.588000000003</v>
      </c>
      <c r="BK14" s="238">
        <f t="shared" si="24"/>
        <v>5.9762401529500266</v>
      </c>
      <c r="BL14" s="57">
        <v>1457.2719999999999</v>
      </c>
      <c r="BM14" s="57">
        <v>2914.5439999999999</v>
      </c>
      <c r="BN14" s="238">
        <f t="shared" si="25"/>
        <v>7.67215791313295</v>
      </c>
      <c r="BO14" s="57">
        <v>877</v>
      </c>
      <c r="BP14" s="238">
        <f t="shared" si="26"/>
        <v>5.2723337741974268</v>
      </c>
      <c r="BQ14" s="57">
        <v>8240.0220000000008</v>
      </c>
      <c r="BR14" s="57">
        <v>16480.044000000002</v>
      </c>
      <c r="BS14" s="238">
        <f t="shared" si="27"/>
        <v>2.8012700815852778</v>
      </c>
      <c r="BT14" s="57">
        <v>233.36</v>
      </c>
      <c r="BU14" s="57">
        <v>466.72</v>
      </c>
      <c r="BV14" s="238">
        <f t="shared" si="28"/>
        <v>1.2285796821792401</v>
      </c>
      <c r="BW14" s="57">
        <v>1504</v>
      </c>
      <c r="BX14" s="238">
        <f t="shared" si="29"/>
        <v>9.0417217746783702</v>
      </c>
      <c r="BY14" s="57">
        <v>24577.775000000001</v>
      </c>
      <c r="BZ14" s="57">
        <v>49155.55</v>
      </c>
      <c r="CA14" s="238">
        <f t="shared" si="30"/>
        <v>8.3554371310458393</v>
      </c>
      <c r="CB14" s="57">
        <v>1669.1849999999999</v>
      </c>
      <c r="CC14" s="57">
        <v>3338.37</v>
      </c>
      <c r="CD14" s="238">
        <f t="shared" si="31"/>
        <v>8.7878247205963085</v>
      </c>
      <c r="CE14" s="57">
        <v>6191</v>
      </c>
      <c r="CF14" s="238">
        <f t="shared" si="36"/>
        <v>37.218949140315019</v>
      </c>
      <c r="CG14" s="57">
        <v>89095.244000000006</v>
      </c>
      <c r="CH14" s="57">
        <v>178190.48800000001</v>
      </c>
      <c r="CI14" s="238">
        <f t="shared" si="37"/>
        <v>30.28873483939002</v>
      </c>
      <c r="CJ14" s="57">
        <v>4869.683</v>
      </c>
      <c r="CK14" s="57">
        <v>9739.366</v>
      </c>
      <c r="CL14" s="238">
        <f t="shared" si="32"/>
        <v>25.637613954635103</v>
      </c>
      <c r="CM14" s="57">
        <v>157</v>
      </c>
      <c r="CN14" s="238">
        <f t="shared" si="33"/>
        <v>0.9438499458939521</v>
      </c>
      <c r="CO14" s="57">
        <v>2801.527</v>
      </c>
      <c r="CP14" s="57">
        <v>5603.0540000000001</v>
      </c>
      <c r="CQ14" s="238">
        <f t="shared" si="34"/>
        <v>0.95240446783435262</v>
      </c>
      <c r="CR14" s="57">
        <v>168.268</v>
      </c>
      <c r="CS14" s="57">
        <v>336.536</v>
      </c>
      <c r="CT14" s="238">
        <f t="shared" si="35"/>
        <v>0.88588723843390615</v>
      </c>
      <c r="CU14" s="57">
        <v>16634</v>
      </c>
      <c r="CV14" s="57">
        <v>294153.07199999999</v>
      </c>
      <c r="CW14" s="57">
        <v>588306.14399999997</v>
      </c>
      <c r="CX14" s="57">
        <v>18994.291000000001</v>
      </c>
      <c r="CY14" s="235">
        <v>37988.582000000002</v>
      </c>
    </row>
    <row r="15" spans="1:104" s="231" customFormat="1" ht="13.8" x14ac:dyDescent="0.3">
      <c r="A15" s="229" t="s">
        <v>129</v>
      </c>
      <c r="B15" s="232" t="s">
        <v>63</v>
      </c>
      <c r="C15" s="57">
        <v>3754</v>
      </c>
      <c r="D15" s="238">
        <f t="shared" si="0"/>
        <v>21.259485785479669</v>
      </c>
      <c r="E15" s="57">
        <v>94867</v>
      </c>
      <c r="F15" s="57">
        <v>189734</v>
      </c>
      <c r="G15" s="238">
        <f t="shared" si="1"/>
        <v>29.947660176275981</v>
      </c>
      <c r="H15" s="57">
        <v>6955.1149999999998</v>
      </c>
      <c r="I15" s="57">
        <v>13910.23</v>
      </c>
      <c r="J15" s="238">
        <f t="shared" si="2"/>
        <v>34.914850337998274</v>
      </c>
      <c r="K15" s="57">
        <v>74</v>
      </c>
      <c r="L15" s="238">
        <f t="shared" si="3"/>
        <v>0.41907350775852303</v>
      </c>
      <c r="M15" s="57">
        <v>832</v>
      </c>
      <c r="N15" s="57">
        <v>1664</v>
      </c>
      <c r="O15" s="238">
        <f t="shared" si="4"/>
        <v>0.26264616006263103</v>
      </c>
      <c r="P15" s="57">
        <v>26.408999999999999</v>
      </c>
      <c r="Q15" s="57">
        <v>52.817999999999998</v>
      </c>
      <c r="R15" s="238">
        <f t="shared" si="5"/>
        <v>0.13257383703593634</v>
      </c>
      <c r="S15" s="57">
        <v>1055</v>
      </c>
      <c r="T15" s="238">
        <f t="shared" si="6"/>
        <v>5.9746290633140786</v>
      </c>
      <c r="U15" s="57">
        <v>16575</v>
      </c>
      <c r="V15" s="57">
        <v>33150</v>
      </c>
      <c r="W15" s="238">
        <f t="shared" si="7"/>
        <v>5.2324039699977272</v>
      </c>
      <c r="X15" s="57">
        <v>958.74900000000002</v>
      </c>
      <c r="Y15" s="57">
        <v>1917.498</v>
      </c>
      <c r="Z15" s="238">
        <f t="shared" si="8"/>
        <v>4.8129438329496361</v>
      </c>
      <c r="AA15" s="57">
        <v>518</v>
      </c>
      <c r="AB15" s="238">
        <f t="shared" si="9"/>
        <v>2.9335145543096615</v>
      </c>
      <c r="AC15" s="57">
        <v>7532</v>
      </c>
      <c r="AD15" s="57">
        <v>15064</v>
      </c>
      <c r="AE15" s="238">
        <f t="shared" si="10"/>
        <v>2.3777053817208373</v>
      </c>
      <c r="AF15" s="57">
        <v>413.452</v>
      </c>
      <c r="AG15" s="57">
        <v>826.904</v>
      </c>
      <c r="AH15" s="238">
        <f t="shared" si="11"/>
        <v>2.0755393263729012</v>
      </c>
      <c r="AI15" s="57">
        <v>376</v>
      </c>
      <c r="AJ15" s="238">
        <f t="shared" si="12"/>
        <v>2.1293464718541171</v>
      </c>
      <c r="AK15" s="57">
        <v>5030</v>
      </c>
      <c r="AL15" s="57">
        <v>10060</v>
      </c>
      <c r="AM15" s="238">
        <f t="shared" si="15"/>
        <v>1.5878728186478774</v>
      </c>
      <c r="AN15" s="57">
        <v>219.77199999999999</v>
      </c>
      <c r="AO15" s="57">
        <v>439.54399999999998</v>
      </c>
      <c r="AP15" s="238">
        <f t="shared" si="16"/>
        <v>1.1032609077610589</v>
      </c>
      <c r="AQ15" s="57">
        <v>1627</v>
      </c>
      <c r="AR15" s="238">
        <f t="shared" si="17"/>
        <v>9.2139540151772561</v>
      </c>
      <c r="AS15" s="57">
        <v>35125</v>
      </c>
      <c r="AT15" s="57">
        <v>70250</v>
      </c>
      <c r="AU15" s="238">
        <f t="shared" si="18"/>
        <v>11.088276889663359</v>
      </c>
      <c r="AV15" s="57">
        <v>2597.2190000000001</v>
      </c>
      <c r="AW15" s="57">
        <v>5194.4380000000001</v>
      </c>
      <c r="AX15" s="238">
        <f t="shared" si="19"/>
        <v>13.038103996843407</v>
      </c>
      <c r="AY15" s="57">
        <v>215</v>
      </c>
      <c r="AZ15" s="238">
        <f t="shared" si="20"/>
        <v>1.217578434703817</v>
      </c>
      <c r="BA15" s="57">
        <v>2850</v>
      </c>
      <c r="BB15" s="57">
        <v>5700</v>
      </c>
      <c r="BC15" s="238">
        <f t="shared" si="21"/>
        <v>0.89968937040684904</v>
      </c>
      <c r="BD15" s="57">
        <v>107.967</v>
      </c>
      <c r="BE15" s="57">
        <v>215.934</v>
      </c>
      <c r="BF15" s="238">
        <f t="shared" si="22"/>
        <v>0.54199702613726153</v>
      </c>
      <c r="BG15" s="57">
        <v>970</v>
      </c>
      <c r="BH15" s="238">
        <f t="shared" si="23"/>
        <v>5.4932608449428022</v>
      </c>
      <c r="BI15" s="57">
        <v>21940</v>
      </c>
      <c r="BJ15" s="57">
        <v>43880</v>
      </c>
      <c r="BK15" s="238">
        <f t="shared" si="24"/>
        <v>6.9260297497285146</v>
      </c>
      <c r="BL15" s="57">
        <v>1421.2260000000001</v>
      </c>
      <c r="BM15" s="57">
        <v>2842.4520000000002</v>
      </c>
      <c r="BN15" s="238">
        <f t="shared" si="25"/>
        <v>7.1345898790274402</v>
      </c>
      <c r="BO15" s="57">
        <v>956</v>
      </c>
      <c r="BP15" s="238">
        <f t="shared" si="26"/>
        <v>5.4139766677992975</v>
      </c>
      <c r="BQ15" s="57">
        <v>9603</v>
      </c>
      <c r="BR15" s="57">
        <v>19206</v>
      </c>
      <c r="BS15" s="238">
        <f t="shared" si="27"/>
        <v>3.0314796575498142</v>
      </c>
      <c r="BT15" s="57">
        <v>338.63200000000001</v>
      </c>
      <c r="BU15" s="57">
        <v>677.26400000000001</v>
      </c>
      <c r="BV15" s="238">
        <f t="shared" si="28"/>
        <v>1.6999410649079174</v>
      </c>
      <c r="BW15" s="57">
        <v>1675</v>
      </c>
      <c r="BX15" s="238">
        <f t="shared" si="29"/>
        <v>9.4857854796692713</v>
      </c>
      <c r="BY15" s="57">
        <v>28070</v>
      </c>
      <c r="BZ15" s="57">
        <v>56140</v>
      </c>
      <c r="CA15" s="238">
        <f t="shared" si="30"/>
        <v>8.8611510973053509</v>
      </c>
      <c r="CB15" s="57">
        <v>1906.6569999999999</v>
      </c>
      <c r="CC15" s="57">
        <v>3813.3139999999999</v>
      </c>
      <c r="CD15" s="238">
        <f t="shared" si="31"/>
        <v>9.5714655761833942</v>
      </c>
      <c r="CE15" s="57">
        <v>6174</v>
      </c>
      <c r="CF15" s="238">
        <f t="shared" si="36"/>
        <v>34.964322120285424</v>
      </c>
      <c r="CG15" s="57">
        <v>90218</v>
      </c>
      <c r="CH15" s="57">
        <v>180436</v>
      </c>
      <c r="CI15" s="238">
        <f t="shared" si="37"/>
        <v>28.480061620829861</v>
      </c>
      <c r="CJ15" s="57">
        <v>4770.9589999999998</v>
      </c>
      <c r="CK15" s="57">
        <v>9541.9179999999997</v>
      </c>
      <c r="CL15" s="238">
        <f t="shared" si="32"/>
        <v>23.950332877849739</v>
      </c>
      <c r="CM15" s="57">
        <v>273</v>
      </c>
      <c r="CN15" s="238">
        <f t="shared" si="33"/>
        <v>1.5460414542983349</v>
      </c>
      <c r="CO15" s="57">
        <v>4134</v>
      </c>
      <c r="CP15" s="57">
        <v>8268</v>
      </c>
      <c r="CQ15" s="238">
        <f t="shared" si="34"/>
        <v>1.3050231078111978</v>
      </c>
      <c r="CR15" s="57">
        <v>204.06299999999999</v>
      </c>
      <c r="CS15" s="57">
        <v>408.12599999999998</v>
      </c>
      <c r="CT15" s="238">
        <f t="shared" si="35"/>
        <v>1.0244013369330258</v>
      </c>
      <c r="CU15" s="57">
        <v>17658</v>
      </c>
      <c r="CV15" s="57">
        <v>316776</v>
      </c>
      <c r="CW15" s="57">
        <v>633552</v>
      </c>
      <c r="CX15" s="57">
        <v>19920.22</v>
      </c>
      <c r="CY15" s="235">
        <v>39840.44</v>
      </c>
    </row>
    <row r="16" spans="1:104" s="231" customFormat="1" ht="13.8" x14ac:dyDescent="0.3">
      <c r="A16" s="229" t="s">
        <v>130</v>
      </c>
      <c r="B16" s="232" t="s">
        <v>64</v>
      </c>
      <c r="C16" s="57">
        <v>3184</v>
      </c>
      <c r="D16" s="238">
        <f t="shared" si="0"/>
        <v>25.629880061176848</v>
      </c>
      <c r="E16" s="57"/>
      <c r="F16" s="57">
        <v>194118</v>
      </c>
      <c r="G16" s="238">
        <f t="shared" si="1"/>
        <v>32.233949280656773</v>
      </c>
      <c r="H16" s="57"/>
      <c r="I16" s="57">
        <v>14907</v>
      </c>
      <c r="J16" s="238">
        <f t="shared" si="2"/>
        <v>36.416269695859292</v>
      </c>
      <c r="K16" s="57">
        <v>44</v>
      </c>
      <c r="L16" s="238">
        <f t="shared" si="3"/>
        <v>0.35418175963937859</v>
      </c>
      <c r="M16" s="57"/>
      <c r="N16" s="57">
        <v>1796</v>
      </c>
      <c r="O16" s="238">
        <f t="shared" si="4"/>
        <v>0.29823186365025173</v>
      </c>
      <c r="P16" s="57"/>
      <c r="Q16" s="57">
        <v>131</v>
      </c>
      <c r="R16" s="238">
        <f t="shared" si="5"/>
        <v>0.32001954317820935</v>
      </c>
      <c r="S16" s="57">
        <v>669</v>
      </c>
      <c r="T16" s="238">
        <f t="shared" si="6"/>
        <v>5.3851726636078245</v>
      </c>
      <c r="U16" s="57"/>
      <c r="V16" s="57">
        <v>27120</v>
      </c>
      <c r="W16" s="238">
        <f t="shared" si="7"/>
        <v>4.5033675624692799</v>
      </c>
      <c r="X16" s="57"/>
      <c r="Y16" s="57">
        <v>1619</v>
      </c>
      <c r="Z16" s="238">
        <f t="shared" si="8"/>
        <v>3.9550506901184805</v>
      </c>
      <c r="AA16" s="57">
        <v>379</v>
      </c>
      <c r="AB16" s="238">
        <f t="shared" si="9"/>
        <v>3.0507928841664653</v>
      </c>
      <c r="AC16" s="57"/>
      <c r="AD16" s="57">
        <v>13479</v>
      </c>
      <c r="AE16" s="238">
        <f t="shared" si="10"/>
        <v>2.238233457762663</v>
      </c>
      <c r="AF16" s="57"/>
      <c r="AG16" s="57">
        <v>680</v>
      </c>
      <c r="AH16" s="238">
        <f t="shared" si="11"/>
        <v>1.6611701477952852</v>
      </c>
      <c r="AI16" s="57">
        <v>236</v>
      </c>
      <c r="AJ16" s="238">
        <f t="shared" si="12"/>
        <v>1.8997021653384851</v>
      </c>
      <c r="AK16" s="57"/>
      <c r="AL16" s="57">
        <v>7492</v>
      </c>
      <c r="AM16" s="238">
        <f t="shared" si="15"/>
        <v>1.2440718944697584</v>
      </c>
      <c r="AN16" s="57"/>
      <c r="AO16" s="57">
        <v>252</v>
      </c>
      <c r="AP16" s="238">
        <f t="shared" si="16"/>
        <v>0.6156101135947234</v>
      </c>
      <c r="AQ16" s="57">
        <v>1274</v>
      </c>
      <c r="AR16" s="238">
        <f t="shared" si="17"/>
        <v>10.25517185864928</v>
      </c>
      <c r="AS16" s="57"/>
      <c r="AT16" s="57">
        <v>68116</v>
      </c>
      <c r="AU16" s="238">
        <f t="shared" si="18"/>
        <v>11.31089177305153</v>
      </c>
      <c r="AV16" s="57"/>
      <c r="AW16" s="57">
        <v>5027</v>
      </c>
      <c r="AX16" s="238">
        <f t="shared" si="19"/>
        <v>12.280444607304263</v>
      </c>
      <c r="AY16" s="57">
        <v>121</v>
      </c>
      <c r="AZ16" s="238">
        <f t="shared" si="20"/>
        <v>0.97399983900829112</v>
      </c>
      <c r="BA16" s="57"/>
      <c r="BB16" s="57">
        <v>4994</v>
      </c>
      <c r="BC16" s="238">
        <f t="shared" si="21"/>
        <v>0.82927056072904071</v>
      </c>
      <c r="BD16" s="57"/>
      <c r="BE16" s="57">
        <v>249</v>
      </c>
      <c r="BF16" s="238">
        <f t="shared" si="22"/>
        <v>0.60828142176621469</v>
      </c>
      <c r="BG16" s="57">
        <v>752</v>
      </c>
      <c r="BH16" s="238">
        <f t="shared" si="23"/>
        <v>6.0532882556548335</v>
      </c>
      <c r="BI16" s="57"/>
      <c r="BJ16" s="57">
        <v>44755</v>
      </c>
      <c r="BK16" s="238">
        <f t="shared" si="24"/>
        <v>7.4317188517076929</v>
      </c>
      <c r="BL16" s="57"/>
      <c r="BM16" s="57">
        <v>3528</v>
      </c>
      <c r="BN16" s="238">
        <f t="shared" si="25"/>
        <v>8.6185415903261262</v>
      </c>
      <c r="BO16" s="57">
        <v>503</v>
      </c>
      <c r="BP16" s="238">
        <f t="shared" si="26"/>
        <v>4.0489414795138048</v>
      </c>
      <c r="BQ16" s="57"/>
      <c r="BR16" s="57">
        <v>12613</v>
      </c>
      <c r="BS16" s="238">
        <f t="shared" si="27"/>
        <v>2.0944312339758491</v>
      </c>
      <c r="BT16" s="57"/>
      <c r="BU16" s="57">
        <v>365</v>
      </c>
      <c r="BV16" s="238">
        <f t="shared" si="28"/>
        <v>0.89165750580188108</v>
      </c>
      <c r="BW16" s="57">
        <v>1081</v>
      </c>
      <c r="BX16" s="238">
        <f t="shared" si="29"/>
        <v>8.7016018675038236</v>
      </c>
      <c r="BY16" s="57"/>
      <c r="BZ16" s="57">
        <v>46848</v>
      </c>
      <c r="CA16" s="238">
        <f t="shared" si="30"/>
        <v>7.7792685680885265</v>
      </c>
      <c r="CB16" s="57"/>
      <c r="CC16" s="57">
        <v>3455</v>
      </c>
      <c r="CD16" s="238">
        <f t="shared" si="31"/>
        <v>8.4402100891657508</v>
      </c>
      <c r="CE16" s="57">
        <v>3975</v>
      </c>
      <c r="CF16" s="238">
        <f t="shared" si="36"/>
        <v>31.997102149239314</v>
      </c>
      <c r="CG16" s="57"/>
      <c r="CH16" s="57">
        <v>165919</v>
      </c>
      <c r="CI16" s="238">
        <f t="shared" si="37"/>
        <v>27.551410125270667</v>
      </c>
      <c r="CJ16" s="57"/>
      <c r="CK16" s="57">
        <v>9625</v>
      </c>
      <c r="CL16" s="238">
        <f t="shared" si="32"/>
        <v>23.512886283131795</v>
      </c>
      <c r="CM16" s="57">
        <v>267</v>
      </c>
      <c r="CN16" s="238">
        <f t="shared" si="33"/>
        <v>2.1492393141753201</v>
      </c>
      <c r="CO16" s="57"/>
      <c r="CP16" s="57">
        <v>14897</v>
      </c>
      <c r="CQ16" s="238">
        <f t="shared" si="34"/>
        <v>2.4736971452103562</v>
      </c>
      <c r="CR16" s="57"/>
      <c r="CS16" s="24">
        <v>1098</v>
      </c>
      <c r="CT16" s="238">
        <f t="shared" si="35"/>
        <v>2.6823012092341516</v>
      </c>
      <c r="CU16" s="57">
        <v>12423</v>
      </c>
      <c r="CV16" s="57"/>
      <c r="CW16" s="57">
        <v>602216</v>
      </c>
      <c r="CX16" s="57"/>
      <c r="CY16" s="235">
        <v>40935</v>
      </c>
    </row>
    <row r="17" spans="1:103" s="231" customFormat="1" ht="13.8" x14ac:dyDescent="0.3">
      <c r="A17" s="229" t="s">
        <v>131</v>
      </c>
      <c r="B17" s="232" t="s">
        <v>65</v>
      </c>
      <c r="C17" s="57">
        <v>2893</v>
      </c>
      <c r="D17" s="238">
        <f t="shared" si="0"/>
        <v>26.424917793204237</v>
      </c>
      <c r="E17" s="57"/>
      <c r="F17" s="57">
        <v>186707</v>
      </c>
      <c r="G17" s="238">
        <f t="shared" si="1"/>
        <v>31.78056402854186</v>
      </c>
      <c r="H17" s="57"/>
      <c r="I17" s="57">
        <v>13285</v>
      </c>
      <c r="J17" s="238">
        <f t="shared" si="2"/>
        <v>34.587347045040353</v>
      </c>
      <c r="K17" s="57">
        <v>28</v>
      </c>
      <c r="L17" s="238">
        <f t="shared" si="3"/>
        <v>0.25575447570332482</v>
      </c>
      <c r="M17" s="57"/>
      <c r="N17" s="57">
        <v>943</v>
      </c>
      <c r="O17" s="238">
        <f t="shared" si="4"/>
        <v>0.16051391688000435</v>
      </c>
      <c r="P17" s="57"/>
      <c r="Q17" s="57">
        <v>43</v>
      </c>
      <c r="R17" s="238">
        <f t="shared" si="5"/>
        <v>0.11195001301744337</v>
      </c>
      <c r="S17" s="57">
        <v>622</v>
      </c>
      <c r="T17" s="238">
        <f t="shared" si="6"/>
        <v>5.6814029959810011</v>
      </c>
      <c r="U17" s="57"/>
      <c r="V17" s="57">
        <v>32862</v>
      </c>
      <c r="W17" s="238">
        <f t="shared" si="7"/>
        <v>5.5936461680919436</v>
      </c>
      <c r="X17" s="57"/>
      <c r="Y17" s="57">
        <v>2407</v>
      </c>
      <c r="Z17" s="238">
        <f t="shared" si="8"/>
        <v>6.2665972403020049</v>
      </c>
      <c r="AA17" s="57">
        <v>261</v>
      </c>
      <c r="AB17" s="238">
        <f t="shared" si="9"/>
        <v>2.3839970770917063</v>
      </c>
      <c r="AC17" s="57"/>
      <c r="AD17" s="57">
        <v>10482</v>
      </c>
      <c r="AE17" s="238">
        <f t="shared" si="10"/>
        <v>1.7842066561359551</v>
      </c>
      <c r="AF17" s="57"/>
      <c r="AG17" s="57">
        <v>449</v>
      </c>
      <c r="AH17" s="238">
        <f t="shared" si="11"/>
        <v>1.1689664149960948</v>
      </c>
      <c r="AI17" s="57">
        <v>198</v>
      </c>
      <c r="AJ17" s="238">
        <f t="shared" si="12"/>
        <v>1.8085495067592254</v>
      </c>
      <c r="AK17" s="57"/>
      <c r="AL17" s="57">
        <v>7811</v>
      </c>
      <c r="AM17" s="238">
        <f t="shared" si="15"/>
        <v>1.3295590718448718</v>
      </c>
      <c r="AN17" s="57"/>
      <c r="AO17" s="57">
        <v>376</v>
      </c>
      <c r="AP17" s="238">
        <f t="shared" si="16"/>
        <v>0.97891174173392348</v>
      </c>
      <c r="AQ17" s="57">
        <v>1114</v>
      </c>
      <c r="AR17" s="238">
        <f t="shared" si="17"/>
        <v>10.175374497625137</v>
      </c>
      <c r="AS17" s="57"/>
      <c r="AT17" s="57">
        <v>68914</v>
      </c>
      <c r="AU17" s="238">
        <f t="shared" si="18"/>
        <v>11.730282150443925</v>
      </c>
      <c r="AV17" s="57"/>
      <c r="AW17" s="57">
        <v>5372</v>
      </c>
      <c r="AX17" s="238">
        <f t="shared" si="19"/>
        <v>13.985941161155949</v>
      </c>
      <c r="AY17" s="57">
        <v>144</v>
      </c>
      <c r="AZ17" s="238">
        <f t="shared" si="20"/>
        <v>1.3153087321885275</v>
      </c>
      <c r="BA17" s="57"/>
      <c r="BB17" s="57">
        <v>6417</v>
      </c>
      <c r="BC17" s="238">
        <f t="shared" si="21"/>
        <v>1.0922776295005174</v>
      </c>
      <c r="BD17" s="57"/>
      <c r="BE17" s="57">
        <v>293</v>
      </c>
      <c r="BF17" s="238">
        <f t="shared" si="22"/>
        <v>0.76282218172350946</v>
      </c>
      <c r="BG17" s="57">
        <v>621</v>
      </c>
      <c r="BH17" s="238">
        <f t="shared" si="23"/>
        <v>5.6722689075630255</v>
      </c>
      <c r="BI17" s="57"/>
      <c r="BJ17" s="57">
        <v>35588</v>
      </c>
      <c r="BK17" s="238">
        <f t="shared" si="24"/>
        <v>6.0576556457323383</v>
      </c>
      <c r="BL17" s="57"/>
      <c r="BM17" s="57">
        <v>2340</v>
      </c>
      <c r="BN17" s="238">
        <f t="shared" si="25"/>
        <v>6.0921634990887785</v>
      </c>
      <c r="BO17" s="57">
        <v>439</v>
      </c>
      <c r="BP17" s="238">
        <f t="shared" si="26"/>
        <v>4.0098648154914143</v>
      </c>
      <c r="BQ17" s="57"/>
      <c r="BR17" s="57">
        <v>12767</v>
      </c>
      <c r="BS17" s="238">
        <f t="shared" si="27"/>
        <v>2.1731507707391469</v>
      </c>
      <c r="BT17" s="57"/>
      <c r="BU17" s="57">
        <v>404</v>
      </c>
      <c r="BV17" s="238">
        <f t="shared" si="28"/>
        <v>1.0518094246290028</v>
      </c>
      <c r="BW17" s="57">
        <v>941</v>
      </c>
      <c r="BX17" s="238">
        <f t="shared" si="29"/>
        <v>8.5951772013153089</v>
      </c>
      <c r="BY17" s="57"/>
      <c r="BZ17" s="57">
        <v>56630</v>
      </c>
      <c r="CA17" s="238">
        <f t="shared" si="30"/>
        <v>9.6393458249359991</v>
      </c>
      <c r="CB17" s="57"/>
      <c r="CC17" s="57">
        <v>3447</v>
      </c>
      <c r="CD17" s="238">
        <f t="shared" si="31"/>
        <v>8.9742254621192394</v>
      </c>
      <c r="CE17" s="57">
        <v>3500</v>
      </c>
      <c r="CF17" s="238">
        <f t="shared" si="36"/>
        <v>31.9693094629156</v>
      </c>
      <c r="CG17" s="57"/>
      <c r="CH17" s="57">
        <v>158275</v>
      </c>
      <c r="CI17" s="238">
        <f t="shared" si="37"/>
        <v>26.940975815676236</v>
      </c>
      <c r="CJ17" s="57"/>
      <c r="CK17" s="57">
        <v>9154</v>
      </c>
      <c r="CL17" s="238">
        <f t="shared" si="32"/>
        <v>23.832335329341316</v>
      </c>
      <c r="CM17" s="57">
        <v>187</v>
      </c>
      <c r="CN17" s="238">
        <f t="shared" si="33"/>
        <v>1.7080745341614907</v>
      </c>
      <c r="CO17" s="57"/>
      <c r="CP17" s="57">
        <v>10091</v>
      </c>
      <c r="CQ17" s="238">
        <f t="shared" si="34"/>
        <v>1.71765210523449</v>
      </c>
      <c r="CR17" s="57"/>
      <c r="CS17" s="57">
        <v>840</v>
      </c>
      <c r="CT17" s="238">
        <f t="shared" si="35"/>
        <v>2.1869304868523822</v>
      </c>
      <c r="CU17" s="57">
        <v>10948</v>
      </c>
      <c r="CV17" s="57"/>
      <c r="CW17" s="57">
        <v>587488</v>
      </c>
      <c r="CX17" s="57"/>
      <c r="CY17" s="235">
        <v>38410</v>
      </c>
    </row>
    <row r="18" spans="1:103" s="231" customFormat="1" ht="13.8" x14ac:dyDescent="0.3">
      <c r="A18" s="229" t="s">
        <v>132</v>
      </c>
      <c r="B18" s="232" t="s">
        <v>66</v>
      </c>
      <c r="C18" s="57">
        <v>3292</v>
      </c>
      <c r="D18" s="238">
        <f t="shared" si="0"/>
        <v>27.305905773059056</v>
      </c>
      <c r="E18" s="57"/>
      <c r="F18" s="57">
        <v>225745</v>
      </c>
      <c r="G18" s="238">
        <f t="shared" si="1"/>
        <v>33.996000204808787</v>
      </c>
      <c r="H18" s="57"/>
      <c r="I18" s="57">
        <v>16735</v>
      </c>
      <c r="J18" s="238">
        <f t="shared" si="2"/>
        <v>38.192938813702447</v>
      </c>
      <c r="K18" s="57">
        <v>40</v>
      </c>
      <c r="L18" s="238">
        <f t="shared" si="3"/>
        <v>0.33178500331785005</v>
      </c>
      <c r="M18" s="57"/>
      <c r="N18" s="57">
        <v>1911</v>
      </c>
      <c r="O18" s="238">
        <f t="shared" si="4"/>
        <v>0.28778646876515357</v>
      </c>
      <c r="P18" s="57"/>
      <c r="Q18" s="57">
        <v>93</v>
      </c>
      <c r="R18" s="238">
        <f t="shared" si="5"/>
        <v>0.21224638838806856</v>
      </c>
      <c r="S18" s="57">
        <v>625</v>
      </c>
      <c r="T18" s="238">
        <f t="shared" si="6"/>
        <v>5.1841406768414071</v>
      </c>
      <c r="U18" s="57"/>
      <c r="V18" s="57">
        <v>39511</v>
      </c>
      <c r="W18" s="238">
        <f t="shared" si="7"/>
        <v>5.9501471310203993</v>
      </c>
      <c r="X18" s="57"/>
      <c r="Y18" s="57">
        <v>2713</v>
      </c>
      <c r="Z18" s="238">
        <f t="shared" si="8"/>
        <v>6.1916607709336562</v>
      </c>
      <c r="AA18" s="57">
        <v>317</v>
      </c>
      <c r="AB18" s="238">
        <f t="shared" si="9"/>
        <v>2.6293961512939616</v>
      </c>
      <c r="AC18" s="57"/>
      <c r="AD18" s="57">
        <v>12809</v>
      </c>
      <c r="AE18" s="238">
        <f t="shared" si="10"/>
        <v>1.9289674926283895</v>
      </c>
      <c r="AF18" s="57"/>
      <c r="AG18" s="57">
        <v>566</v>
      </c>
      <c r="AH18" s="238">
        <f t="shared" si="11"/>
        <v>1.2917360841682453</v>
      </c>
      <c r="AI18" s="57">
        <v>207</v>
      </c>
      <c r="AJ18" s="238">
        <f t="shared" si="12"/>
        <v>1.7169873921698739</v>
      </c>
      <c r="AK18" s="57"/>
      <c r="AL18" s="57">
        <v>7851</v>
      </c>
      <c r="AM18" s="238">
        <f t="shared" si="15"/>
        <v>1.182318977642711</v>
      </c>
      <c r="AN18" s="57"/>
      <c r="AO18" s="57">
        <v>322</v>
      </c>
      <c r="AP18" s="238">
        <f t="shared" si="16"/>
        <v>0.73487459205331263</v>
      </c>
      <c r="AQ18" s="57">
        <v>1169</v>
      </c>
      <c r="AR18" s="238">
        <f t="shared" si="17"/>
        <v>9.6964167219641677</v>
      </c>
      <c r="AS18" s="57"/>
      <c r="AT18" s="57">
        <v>70663</v>
      </c>
      <c r="AU18" s="238">
        <f t="shared" si="18"/>
        <v>10.641473177578257</v>
      </c>
      <c r="AV18" s="57"/>
      <c r="AW18" s="57">
        <v>4827</v>
      </c>
      <c r="AX18" s="238">
        <f t="shared" si="19"/>
        <v>11.016272223109752</v>
      </c>
      <c r="AY18" s="57">
        <v>141</v>
      </c>
      <c r="AZ18" s="238">
        <f t="shared" si="20"/>
        <v>1.1695421366954213</v>
      </c>
      <c r="BA18" s="57"/>
      <c r="BB18" s="57">
        <v>6074</v>
      </c>
      <c r="BC18" s="238">
        <f t="shared" si="21"/>
        <v>0.91471219847176499</v>
      </c>
      <c r="BD18" s="57"/>
      <c r="BE18" s="57">
        <v>307</v>
      </c>
      <c r="BF18" s="238">
        <f t="shared" si="22"/>
        <v>0.7006413036036242</v>
      </c>
      <c r="BG18" s="57">
        <v>669</v>
      </c>
      <c r="BH18" s="238">
        <f t="shared" si="23"/>
        <v>5.5491041804910415</v>
      </c>
      <c r="BI18" s="57"/>
      <c r="BJ18" s="57">
        <v>38967</v>
      </c>
      <c r="BK18" s="238">
        <f t="shared" si="24"/>
        <v>5.8682236150558555</v>
      </c>
      <c r="BL18" s="57"/>
      <c r="BM18" s="57">
        <v>2589</v>
      </c>
      <c r="BN18" s="238">
        <f t="shared" si="25"/>
        <v>5.9086655864162312</v>
      </c>
      <c r="BO18" s="57">
        <v>481</v>
      </c>
      <c r="BP18" s="238">
        <f t="shared" si="26"/>
        <v>3.9897146648971464</v>
      </c>
      <c r="BQ18" s="57"/>
      <c r="BR18" s="57">
        <v>16061</v>
      </c>
      <c r="BS18" s="238">
        <f t="shared" si="27"/>
        <v>2.4187014520340826</v>
      </c>
      <c r="BT18" s="57"/>
      <c r="BU18" s="57">
        <v>594</v>
      </c>
      <c r="BV18" s="238">
        <f t="shared" si="28"/>
        <v>1.3556382226076638</v>
      </c>
      <c r="BW18" s="57">
        <v>1044</v>
      </c>
      <c r="BX18" s="238">
        <f t="shared" si="29"/>
        <v>8.6595885865958859</v>
      </c>
      <c r="BY18" s="57"/>
      <c r="BZ18" s="57">
        <v>62321</v>
      </c>
      <c r="CA18" s="238">
        <f t="shared" si="30"/>
        <v>9.3852122029896066</v>
      </c>
      <c r="CB18" s="57"/>
      <c r="CC18" s="57">
        <v>4880</v>
      </c>
      <c r="CD18" s="238">
        <f t="shared" si="31"/>
        <v>11.137229842298652</v>
      </c>
      <c r="CE18" s="57">
        <v>3944</v>
      </c>
      <c r="CF18" s="238">
        <f t="shared" si="36"/>
        <v>32.714001327140011</v>
      </c>
      <c r="CG18" s="57"/>
      <c r="CH18" s="57">
        <v>176651</v>
      </c>
      <c r="CI18" s="238">
        <f t="shared" si="37"/>
        <v>26.602704078405623</v>
      </c>
      <c r="CJ18" s="57"/>
      <c r="CK18" s="57">
        <v>9839</v>
      </c>
      <c r="CL18" s="238">
        <f t="shared" si="32"/>
        <v>22.454755003765662</v>
      </c>
      <c r="CM18" s="57">
        <v>127</v>
      </c>
      <c r="CN18" s="238">
        <f t="shared" si="33"/>
        <v>1.0534173855341737</v>
      </c>
      <c r="CO18" s="57"/>
      <c r="CP18" s="57">
        <v>5471</v>
      </c>
      <c r="CQ18" s="238">
        <f t="shared" si="34"/>
        <v>0.82390359529783108</v>
      </c>
      <c r="CR18" s="57"/>
      <c r="CS18" s="57">
        <v>352</v>
      </c>
      <c r="CT18" s="238">
        <f t="shared" si="35"/>
        <v>0.80334116895268959</v>
      </c>
      <c r="CU18" s="57">
        <v>12056</v>
      </c>
      <c r="CV18" s="57"/>
      <c r="CW18" s="57">
        <v>664034</v>
      </c>
      <c r="CX18" s="57"/>
      <c r="CY18" s="235">
        <v>43817</v>
      </c>
    </row>
    <row r="19" spans="1:103" s="231" customFormat="1" ht="13.8" x14ac:dyDescent="0.3">
      <c r="A19" s="229" t="s">
        <v>133</v>
      </c>
      <c r="B19" s="232" t="s">
        <v>67</v>
      </c>
      <c r="C19" s="57">
        <v>3783</v>
      </c>
      <c r="D19" s="238">
        <f t="shared" si="0"/>
        <v>26.109462350748846</v>
      </c>
      <c r="E19" s="57"/>
      <c r="F19" s="57">
        <v>275742</v>
      </c>
      <c r="G19" s="238">
        <f t="shared" si="1"/>
        <v>32.817599074534705</v>
      </c>
      <c r="H19" s="57"/>
      <c r="I19" s="57">
        <v>21901</v>
      </c>
      <c r="J19" s="238">
        <f t="shared" si="2"/>
        <v>37.949437715513504</v>
      </c>
      <c r="K19" s="57">
        <v>56</v>
      </c>
      <c r="L19" s="238">
        <f t="shared" si="3"/>
        <v>0.38650010352681347</v>
      </c>
      <c r="M19" s="57"/>
      <c r="N19" s="57">
        <v>2956</v>
      </c>
      <c r="O19" s="238">
        <f t="shared" si="4"/>
        <v>0.35181010823278497</v>
      </c>
      <c r="P19" s="57"/>
      <c r="Q19" s="57">
        <v>217</v>
      </c>
      <c r="R19" s="238">
        <f t="shared" si="5"/>
        <v>0.37601150560551716</v>
      </c>
      <c r="S19" s="57">
        <v>711</v>
      </c>
      <c r="T19" s="238">
        <f t="shared" si="6"/>
        <v>4.907170957277935</v>
      </c>
      <c r="U19" s="57"/>
      <c r="V19" s="57">
        <v>38599</v>
      </c>
      <c r="W19" s="238">
        <f t="shared" si="7"/>
        <v>4.5938830743157197</v>
      </c>
      <c r="X19" s="57"/>
      <c r="Y19" s="57">
        <v>2399</v>
      </c>
      <c r="Z19" s="238">
        <f t="shared" si="8"/>
        <v>4.1569198246434818</v>
      </c>
      <c r="AA19" s="57">
        <v>374</v>
      </c>
      <c r="AB19" s="238">
        <f t="shared" si="9"/>
        <v>2.5812685485540756</v>
      </c>
      <c r="AC19" s="57"/>
      <c r="AD19" s="57">
        <v>16553</v>
      </c>
      <c r="AE19" s="238">
        <f t="shared" si="10"/>
        <v>1.9700651967446854</v>
      </c>
      <c r="AF19" s="57"/>
      <c r="AG19" s="57">
        <v>786</v>
      </c>
      <c r="AH19" s="238">
        <f t="shared" si="11"/>
        <v>1.3619587253729792</v>
      </c>
      <c r="AI19" s="57">
        <v>319</v>
      </c>
      <c r="AJ19" s="238">
        <f t="shared" si="12"/>
        <v>2.2016702325902409</v>
      </c>
      <c r="AK19" s="57"/>
      <c r="AL19" s="57">
        <v>13030</v>
      </c>
      <c r="AM19" s="238">
        <f t="shared" si="15"/>
        <v>1.5507732443414033</v>
      </c>
      <c r="AN19" s="57"/>
      <c r="AO19" s="57">
        <v>583</v>
      </c>
      <c r="AP19" s="238">
        <f t="shared" si="16"/>
        <v>1.0102060265807211</v>
      </c>
      <c r="AQ19" s="57">
        <v>1312</v>
      </c>
      <c r="AR19" s="238">
        <f t="shared" si="17"/>
        <v>9.0551452826282013</v>
      </c>
      <c r="AS19" s="57"/>
      <c r="AT19" s="57">
        <v>87507</v>
      </c>
      <c r="AU19" s="238">
        <f t="shared" si="18"/>
        <v>10.414697950313368</v>
      </c>
      <c r="AV19" s="57"/>
      <c r="AW19" s="57">
        <v>6419</v>
      </c>
      <c r="AX19" s="238">
        <f t="shared" si="19"/>
        <v>11.12266292387933</v>
      </c>
      <c r="AY19" s="57">
        <v>176</v>
      </c>
      <c r="AZ19" s="238">
        <f t="shared" si="20"/>
        <v>1.2147146110842708</v>
      </c>
      <c r="BA19" s="57"/>
      <c r="BB19" s="57">
        <v>7110</v>
      </c>
      <c r="BC19" s="238">
        <f t="shared" si="21"/>
        <v>0.846200903090359</v>
      </c>
      <c r="BD19" s="57"/>
      <c r="BE19" s="57">
        <v>299</v>
      </c>
      <c r="BF19" s="238">
        <f t="shared" si="22"/>
        <v>0.51809880265460662</v>
      </c>
      <c r="BG19" s="57">
        <v>894</v>
      </c>
      <c r="BH19" s="238">
        <f t="shared" si="23"/>
        <v>6.1701980813030577</v>
      </c>
      <c r="BI19" s="57"/>
      <c r="BJ19" s="57">
        <v>57073</v>
      </c>
      <c r="BK19" s="238">
        <f t="shared" si="24"/>
        <v>6.7925772351724421</v>
      </c>
      <c r="BL19" s="57"/>
      <c r="BM19" s="57">
        <v>4179</v>
      </c>
      <c r="BN19" s="238">
        <f t="shared" si="25"/>
        <v>7.2412538337578622</v>
      </c>
      <c r="BO19" s="57">
        <v>570</v>
      </c>
      <c r="BP19" s="238">
        <f t="shared" si="26"/>
        <v>3.9340189108979224</v>
      </c>
      <c r="BQ19" s="57"/>
      <c r="BR19" s="57">
        <v>17755</v>
      </c>
      <c r="BS19" s="238">
        <f t="shared" si="27"/>
        <v>2.1131219457622117</v>
      </c>
      <c r="BT19" s="57"/>
      <c r="BU19" s="57">
        <v>527</v>
      </c>
      <c r="BV19" s="238">
        <f t="shared" si="28"/>
        <v>0.91317079932768452</v>
      </c>
      <c r="BW19" s="57">
        <v>1478</v>
      </c>
      <c r="BX19" s="238">
        <f t="shared" si="29"/>
        <v>10.200842018082684</v>
      </c>
      <c r="BY19" s="57"/>
      <c r="BZ19" s="57">
        <v>82838</v>
      </c>
      <c r="CA19" s="238">
        <f t="shared" si="30"/>
        <v>9.8590141223908798</v>
      </c>
      <c r="CB19" s="57"/>
      <c r="CC19" s="57">
        <v>5606</v>
      </c>
      <c r="CD19" s="238">
        <f t="shared" si="31"/>
        <v>9.7139193567950652</v>
      </c>
      <c r="CE19" s="57">
        <v>4637</v>
      </c>
      <c r="CF19" s="238">
        <f t="shared" si="36"/>
        <v>32.003588929532746</v>
      </c>
      <c r="CG19" s="57"/>
      <c r="CH19" s="57">
        <v>233848</v>
      </c>
      <c r="CI19" s="238">
        <f t="shared" si="37"/>
        <v>27.831559604201725</v>
      </c>
      <c r="CJ19" s="57"/>
      <c r="CK19" s="57">
        <v>14498</v>
      </c>
      <c r="CL19" s="238">
        <f t="shared" si="32"/>
        <v>25.121727227045103</v>
      </c>
      <c r="CM19" s="57">
        <v>179</v>
      </c>
      <c r="CN19" s="238">
        <f t="shared" si="33"/>
        <v>1.2354199737732072</v>
      </c>
      <c r="CO19" s="57"/>
      <c r="CP19" s="57">
        <v>7215</v>
      </c>
      <c r="CQ19" s="238">
        <f t="shared" si="34"/>
        <v>0.85869754089971029</v>
      </c>
      <c r="CR19" s="57"/>
      <c r="CS19" s="57">
        <v>293</v>
      </c>
      <c r="CT19" s="238">
        <f t="shared" si="35"/>
        <v>0.50770217116320981</v>
      </c>
      <c r="CU19" s="57">
        <v>14489</v>
      </c>
      <c r="CV19" s="57"/>
      <c r="CW19" s="57">
        <v>840226</v>
      </c>
      <c r="CX19" s="57"/>
      <c r="CY19" s="235">
        <v>57711</v>
      </c>
    </row>
    <row r="20" spans="1:103" s="231" customFormat="1" ht="13.8" x14ac:dyDescent="0.3">
      <c r="A20" s="229" t="s">
        <v>134</v>
      </c>
      <c r="B20" s="232" t="s">
        <v>68</v>
      </c>
      <c r="C20" s="57">
        <v>3333</v>
      </c>
      <c r="D20" s="238">
        <f t="shared" si="0"/>
        <v>23.629918468628148</v>
      </c>
      <c r="E20" s="57"/>
      <c r="F20" s="57">
        <v>249092</v>
      </c>
      <c r="G20" s="238">
        <f t="shared" si="1"/>
        <v>29.602287447323825</v>
      </c>
      <c r="H20" s="57"/>
      <c r="I20" s="57">
        <v>20179</v>
      </c>
      <c r="J20" s="238">
        <f t="shared" si="2"/>
        <v>31.503106753676587</v>
      </c>
      <c r="K20" s="57">
        <v>52</v>
      </c>
      <c r="L20" s="238">
        <f t="shared" si="3"/>
        <v>0.3686635944700461</v>
      </c>
      <c r="M20" s="57"/>
      <c r="N20" s="57">
        <v>3177</v>
      </c>
      <c r="O20" s="238">
        <f t="shared" si="4"/>
        <v>0.37755715647290072</v>
      </c>
      <c r="P20" s="57"/>
      <c r="Q20" s="57">
        <v>331</v>
      </c>
      <c r="R20" s="238">
        <f t="shared" si="5"/>
        <v>0.51675149092952821</v>
      </c>
      <c r="S20" s="57">
        <v>607</v>
      </c>
      <c r="T20" s="238">
        <f t="shared" si="6"/>
        <v>4.3034384969868844</v>
      </c>
      <c r="U20" s="57"/>
      <c r="V20" s="57">
        <v>34391</v>
      </c>
      <c r="W20" s="238">
        <f t="shared" si="7"/>
        <v>4.0870532477996626</v>
      </c>
      <c r="X20" s="57"/>
      <c r="Y20" s="57">
        <v>2643</v>
      </c>
      <c r="Z20" s="238">
        <f t="shared" si="8"/>
        <v>4.1262060136759606</v>
      </c>
      <c r="AA20" s="57">
        <v>391</v>
      </c>
      <c r="AB20" s="238">
        <f t="shared" si="9"/>
        <v>2.772066643034385</v>
      </c>
      <c r="AC20" s="57"/>
      <c r="AD20" s="57">
        <v>15307</v>
      </c>
      <c r="AE20" s="238">
        <f t="shared" si="10"/>
        <v>1.8190958118132488</v>
      </c>
      <c r="AF20" s="57"/>
      <c r="AG20" s="57">
        <v>672</v>
      </c>
      <c r="AH20" s="238">
        <f t="shared" si="11"/>
        <v>1.0491148093795859</v>
      </c>
      <c r="AI20" s="57">
        <v>293</v>
      </c>
      <c r="AJ20" s="238">
        <f t="shared" si="12"/>
        <v>2.077277561148529</v>
      </c>
      <c r="AK20" s="57"/>
      <c r="AL20" s="57">
        <v>14311</v>
      </c>
      <c r="AM20" s="238">
        <f t="shared" si="15"/>
        <v>1.7007303954308097</v>
      </c>
      <c r="AN20" s="57"/>
      <c r="AO20" s="57">
        <v>915</v>
      </c>
      <c r="AP20" s="238">
        <f t="shared" si="16"/>
        <v>1.4284822181284542</v>
      </c>
      <c r="AQ20" s="57">
        <v>1212</v>
      </c>
      <c r="AR20" s="238">
        <f t="shared" si="17"/>
        <v>8.5926976249556901</v>
      </c>
      <c r="AS20" s="57"/>
      <c r="AT20" s="57">
        <v>75754</v>
      </c>
      <c r="AU20" s="238">
        <f t="shared" si="18"/>
        <v>9.0026644102764006</v>
      </c>
      <c r="AV20" s="57"/>
      <c r="AW20" s="57">
        <v>5898</v>
      </c>
      <c r="AX20" s="238">
        <f t="shared" si="19"/>
        <v>9.2078558716083307</v>
      </c>
      <c r="AY20" s="57">
        <v>188</v>
      </c>
      <c r="AZ20" s="238">
        <f t="shared" si="20"/>
        <v>1.3328606876993974</v>
      </c>
      <c r="BA20" s="57"/>
      <c r="BB20" s="57">
        <v>7315</v>
      </c>
      <c r="BC20" s="238">
        <f t="shared" si="21"/>
        <v>0.86932030204572519</v>
      </c>
      <c r="BD20" s="57"/>
      <c r="BE20" s="57">
        <v>266</v>
      </c>
      <c r="BF20" s="238">
        <f t="shared" si="22"/>
        <v>0.41527461204608612</v>
      </c>
      <c r="BG20" s="57">
        <v>935</v>
      </c>
      <c r="BH20" s="238">
        <f t="shared" si="23"/>
        <v>6.6288550159517898</v>
      </c>
      <c r="BI20" s="57"/>
      <c r="BJ20" s="57">
        <v>61506</v>
      </c>
      <c r="BK20" s="238">
        <f t="shared" si="24"/>
        <v>7.3094209839541175</v>
      </c>
      <c r="BL20" s="57"/>
      <c r="BM20" s="57">
        <v>4916</v>
      </c>
      <c r="BN20" s="238">
        <f t="shared" si="25"/>
        <v>7.6747744090923282</v>
      </c>
      <c r="BO20" s="57">
        <v>549</v>
      </c>
      <c r="BP20" s="238">
        <f t="shared" si="26"/>
        <v>3.892236795462602</v>
      </c>
      <c r="BQ20" s="57"/>
      <c r="BR20" s="57">
        <v>18584</v>
      </c>
      <c r="BS20" s="238">
        <f t="shared" si="27"/>
        <v>2.2085370462361937</v>
      </c>
      <c r="BT20" s="57"/>
      <c r="BU20" s="57">
        <v>688</v>
      </c>
      <c r="BV20" s="238">
        <f t="shared" si="28"/>
        <v>1.0740937334124332</v>
      </c>
      <c r="BW20" s="57">
        <v>1726</v>
      </c>
      <c r="BX20" s="238">
        <f t="shared" si="29"/>
        <v>12.236795462601915</v>
      </c>
      <c r="BY20" s="57"/>
      <c r="BZ20" s="57">
        <v>111288</v>
      </c>
      <c r="CA20" s="238">
        <f t="shared" si="30"/>
        <v>13.225552669045067</v>
      </c>
      <c r="CB20" s="57"/>
      <c r="CC20" s="57">
        <v>9774</v>
      </c>
      <c r="CD20" s="238">
        <f t="shared" si="31"/>
        <v>15.259000218565586</v>
      </c>
      <c r="CE20" s="57">
        <v>4607</v>
      </c>
      <c r="CF20" s="238">
        <f t="shared" si="36"/>
        <v>32.662176533144276</v>
      </c>
      <c r="CG20" s="57"/>
      <c r="CH20" s="57">
        <v>244482</v>
      </c>
      <c r="CI20" s="238">
        <f t="shared" si="37"/>
        <v>29.05443145382679</v>
      </c>
      <c r="CJ20" s="57"/>
      <c r="CK20" s="57">
        <v>17631</v>
      </c>
      <c r="CL20" s="238">
        <f t="shared" si="32"/>
        <v>27.525213101445654</v>
      </c>
      <c r="CM20" s="57">
        <v>212</v>
      </c>
      <c r="CN20" s="238">
        <f t="shared" si="33"/>
        <v>1.5030131159163418</v>
      </c>
      <c r="CO20" s="57"/>
      <c r="CP20" s="57">
        <v>6256</v>
      </c>
      <c r="CQ20" s="238">
        <f t="shared" si="34"/>
        <v>0.7434679165547583</v>
      </c>
      <c r="CR20" s="57"/>
      <c r="CS20" s="57">
        <v>131</v>
      </c>
      <c r="CT20" s="238">
        <f t="shared" si="35"/>
        <v>0.20451494051893715</v>
      </c>
      <c r="CU20" s="57">
        <v>14105</v>
      </c>
      <c r="CV20" s="57"/>
      <c r="CW20" s="57">
        <v>841462</v>
      </c>
      <c r="CX20" s="57"/>
      <c r="CY20" s="235">
        <v>64054</v>
      </c>
    </row>
    <row r="21" spans="1:103" s="231" customFormat="1" ht="13.8" x14ac:dyDescent="0.3">
      <c r="A21" s="229" t="s">
        <v>135</v>
      </c>
      <c r="B21" s="232" t="s">
        <v>69</v>
      </c>
      <c r="C21" s="57">
        <v>4178</v>
      </c>
      <c r="D21" s="238">
        <f t="shared" si="0"/>
        <v>25.541019684558016</v>
      </c>
      <c r="E21" s="57"/>
      <c r="F21" s="57">
        <v>345983</v>
      </c>
      <c r="G21" s="238">
        <f t="shared" si="1"/>
        <v>32.388952390581281</v>
      </c>
      <c r="H21" s="57"/>
      <c r="I21" s="57">
        <v>30242</v>
      </c>
      <c r="J21" s="238">
        <f t="shared" si="2"/>
        <v>36.270523752983365</v>
      </c>
      <c r="K21" s="57">
        <v>55</v>
      </c>
      <c r="L21" s="238">
        <f t="shared" si="3"/>
        <v>0.33622692260667564</v>
      </c>
      <c r="M21" s="57"/>
      <c r="N21" s="57">
        <v>3110</v>
      </c>
      <c r="O21" s="238">
        <f t="shared" si="4"/>
        <v>0.29114043734723316</v>
      </c>
      <c r="P21" s="57"/>
      <c r="Q21" s="57">
        <v>212</v>
      </c>
      <c r="R21" s="238">
        <f t="shared" si="5"/>
        <v>0.25426066515549478</v>
      </c>
      <c r="S21" s="57">
        <v>767</v>
      </c>
      <c r="T21" s="238">
        <f t="shared" si="6"/>
        <v>4.6888372661694584</v>
      </c>
      <c r="U21" s="57"/>
      <c r="V21" s="57">
        <v>52365</v>
      </c>
      <c r="W21" s="238">
        <f t="shared" si="7"/>
        <v>4.9021122191922402</v>
      </c>
      <c r="X21" s="57"/>
      <c r="Y21" s="57">
        <v>5189</v>
      </c>
      <c r="Z21" s="238">
        <f t="shared" si="8"/>
        <v>6.2233895825087853</v>
      </c>
      <c r="AA21" s="57">
        <v>401</v>
      </c>
      <c r="AB21" s="238">
        <f t="shared" si="9"/>
        <v>2.4513999266413986</v>
      </c>
      <c r="AC21" s="57"/>
      <c r="AD21" s="57">
        <v>19354</v>
      </c>
      <c r="AE21" s="238">
        <f t="shared" si="10"/>
        <v>1.8118109403274441</v>
      </c>
      <c r="AF21" s="57"/>
      <c r="AG21" s="57">
        <v>1033</v>
      </c>
      <c r="AH21" s="238">
        <f t="shared" si="11"/>
        <v>1.2389210712529535</v>
      </c>
      <c r="AI21" s="57">
        <v>329</v>
      </c>
      <c r="AJ21" s="238">
        <f t="shared" si="12"/>
        <v>2.0112483188653871</v>
      </c>
      <c r="AK21" s="57"/>
      <c r="AL21" s="57">
        <v>14618</v>
      </c>
      <c r="AM21" s="238">
        <f t="shared" si="15"/>
        <v>1.3684536698205321</v>
      </c>
      <c r="AN21" s="57"/>
      <c r="AO21" s="57">
        <v>703</v>
      </c>
      <c r="AP21" s="238">
        <f t="shared" si="16"/>
        <v>0.84313796039770206</v>
      </c>
      <c r="AQ21" s="57">
        <v>1181</v>
      </c>
      <c r="AR21" s="238">
        <f t="shared" si="17"/>
        <v>7.2197090108815258</v>
      </c>
      <c r="AS21" s="57"/>
      <c r="AT21" s="57">
        <v>76589</v>
      </c>
      <c r="AU21" s="238">
        <f t="shared" si="18"/>
        <v>7.1698247446904313</v>
      </c>
      <c r="AV21" s="57"/>
      <c r="AW21" s="57">
        <v>5687</v>
      </c>
      <c r="AX21" s="238">
        <f t="shared" si="19"/>
        <v>6.8206622770721648</v>
      </c>
      <c r="AY21" s="57">
        <v>204</v>
      </c>
      <c r="AZ21" s="238">
        <f t="shared" si="20"/>
        <v>1.2470962220320332</v>
      </c>
      <c r="BA21" s="57"/>
      <c r="BB21" s="57">
        <v>11638</v>
      </c>
      <c r="BC21" s="238">
        <f t="shared" si="21"/>
        <v>1.0894830899829904</v>
      </c>
      <c r="BD21" s="57"/>
      <c r="BE21" s="57">
        <v>393</v>
      </c>
      <c r="BF21" s="238">
        <f t="shared" si="22"/>
        <v>0.47134170474579928</v>
      </c>
      <c r="BG21" s="57">
        <v>1055</v>
      </c>
      <c r="BH21" s="238">
        <f t="shared" si="23"/>
        <v>6.4494436972735052</v>
      </c>
      <c r="BI21" s="57"/>
      <c r="BJ21" s="57">
        <v>88447</v>
      </c>
      <c r="BK21" s="238">
        <f t="shared" si="24"/>
        <v>8.2799029781513607</v>
      </c>
      <c r="BL21" s="57"/>
      <c r="BM21" s="57">
        <v>6734</v>
      </c>
      <c r="BN21" s="238">
        <f t="shared" si="25"/>
        <v>8.0763741469674617</v>
      </c>
      <c r="BO21" s="57">
        <v>649</v>
      </c>
      <c r="BP21" s="238">
        <f t="shared" si="26"/>
        <v>3.9674776867587727</v>
      </c>
      <c r="BQ21" s="57"/>
      <c r="BR21" s="57">
        <v>23123</v>
      </c>
      <c r="BS21" s="238">
        <f t="shared" si="27"/>
        <v>2.1646431938199591</v>
      </c>
      <c r="BT21" s="57"/>
      <c r="BU21" s="57">
        <v>944</v>
      </c>
      <c r="BV21" s="238">
        <f t="shared" si="28"/>
        <v>1.1321795655980522</v>
      </c>
      <c r="BW21" s="57">
        <v>2368</v>
      </c>
      <c r="BX21" s="238">
        <f t="shared" si="29"/>
        <v>14.476097322411052</v>
      </c>
      <c r="BY21" s="57"/>
      <c r="BZ21" s="57">
        <v>164716</v>
      </c>
      <c r="CA21" s="238">
        <f t="shared" si="30"/>
        <v>15.419771150510245</v>
      </c>
      <c r="CB21" s="57"/>
      <c r="CC21" s="57">
        <v>13621</v>
      </c>
      <c r="CD21" s="238">
        <f t="shared" si="31"/>
        <v>16.336247736240541</v>
      </c>
      <c r="CE21" s="57">
        <v>4992</v>
      </c>
      <c r="CF21" s="238">
        <f t="shared" si="36"/>
        <v>30.517178139136814</v>
      </c>
      <c r="CG21" s="57"/>
      <c r="CH21" s="57">
        <v>261632</v>
      </c>
      <c r="CI21" s="238">
        <f t="shared" si="37"/>
        <v>24.492493538273735</v>
      </c>
      <c r="CJ21" s="57"/>
      <c r="CK21" s="57">
        <v>18412</v>
      </c>
      <c r="CL21" s="238">
        <f t="shared" si="32"/>
        <v>22.082298900202687</v>
      </c>
      <c r="CM21" s="57">
        <v>179</v>
      </c>
      <c r="CN21" s="238">
        <f t="shared" si="33"/>
        <v>1.0942658026653624</v>
      </c>
      <c r="CO21" s="57"/>
      <c r="CP21" s="57">
        <v>6638</v>
      </c>
      <c r="CQ21" s="238">
        <f t="shared" si="34"/>
        <v>0.62141164730255105</v>
      </c>
      <c r="CR21" s="57"/>
      <c r="CS21" s="57">
        <v>210</v>
      </c>
      <c r="CT21" s="238">
        <f t="shared" si="35"/>
        <v>0.25186197963515994</v>
      </c>
      <c r="CU21" s="57">
        <v>16358</v>
      </c>
      <c r="CV21" s="57"/>
      <c r="CW21" s="57">
        <v>1068213</v>
      </c>
      <c r="CX21" s="57"/>
      <c r="CY21" s="235">
        <v>83379</v>
      </c>
    </row>
    <row r="22" spans="1:103" s="231" customFormat="1" ht="13.8" x14ac:dyDescent="0.3">
      <c r="A22" s="229" t="s">
        <v>136</v>
      </c>
      <c r="B22" s="232" t="s">
        <v>70</v>
      </c>
      <c r="C22" s="57">
        <v>3636</v>
      </c>
      <c r="D22" s="238">
        <f t="shared" si="0"/>
        <v>22.033692885710824</v>
      </c>
      <c r="E22" s="57"/>
      <c r="F22" s="57">
        <v>286418</v>
      </c>
      <c r="G22" s="238">
        <f t="shared" si="1"/>
        <v>28.825998128038165</v>
      </c>
      <c r="H22" s="57"/>
      <c r="I22" s="57">
        <v>26371</v>
      </c>
      <c r="J22" s="238">
        <f t="shared" si="2"/>
        <v>32.738265198445703</v>
      </c>
      <c r="K22" s="57">
        <v>59</v>
      </c>
      <c r="L22" s="238">
        <f t="shared" si="3"/>
        <v>0.35753242031268939</v>
      </c>
      <c r="M22" s="57"/>
      <c r="N22" s="57">
        <v>4277</v>
      </c>
      <c r="O22" s="238">
        <f t="shared" si="4"/>
        <v>0.43045057920109497</v>
      </c>
      <c r="P22" s="57"/>
      <c r="Q22" s="57">
        <v>553</v>
      </c>
      <c r="R22" s="238">
        <f t="shared" si="5"/>
        <v>0.68652158259984353</v>
      </c>
      <c r="S22" s="57">
        <v>789</v>
      </c>
      <c r="T22" s="238">
        <f t="shared" si="6"/>
        <v>4.7812386377408798</v>
      </c>
      <c r="U22" s="57"/>
      <c r="V22" s="57">
        <v>44107</v>
      </c>
      <c r="W22" s="238">
        <f t="shared" si="7"/>
        <v>4.4390656293716848</v>
      </c>
      <c r="X22" s="57"/>
      <c r="Y22" s="57">
        <v>3760</v>
      </c>
      <c r="Z22" s="238">
        <f t="shared" si="8"/>
        <v>4.6678501818723541</v>
      </c>
      <c r="AA22" s="57">
        <v>472</v>
      </c>
      <c r="AB22" s="238">
        <f t="shared" si="9"/>
        <v>2.8602593625015151</v>
      </c>
      <c r="AC22" s="57"/>
      <c r="AD22" s="57">
        <v>25272</v>
      </c>
      <c r="AE22" s="238">
        <f t="shared" si="10"/>
        <v>2.5434526625134608</v>
      </c>
      <c r="AF22" s="57"/>
      <c r="AG22" s="57">
        <v>1997</v>
      </c>
      <c r="AH22" s="238">
        <f t="shared" si="11"/>
        <v>2.4791746843614604</v>
      </c>
      <c r="AI22" s="57">
        <v>306</v>
      </c>
      <c r="AJ22" s="238">
        <f t="shared" si="12"/>
        <v>1.8543206884014058</v>
      </c>
      <c r="AK22" s="57"/>
      <c r="AL22" s="57">
        <v>12569</v>
      </c>
      <c r="AM22" s="238">
        <f t="shared" si="15"/>
        <v>1.2649832429222734</v>
      </c>
      <c r="AN22" s="57"/>
      <c r="AO22" s="57">
        <v>600</v>
      </c>
      <c r="AP22" s="238">
        <f t="shared" si="16"/>
        <v>0.74486970987324796</v>
      </c>
      <c r="AQ22" s="57">
        <v>1005</v>
      </c>
      <c r="AR22" s="238">
        <f t="shared" si="17"/>
        <v>6.0901708883771661</v>
      </c>
      <c r="AS22" s="57"/>
      <c r="AT22" s="57">
        <v>63353</v>
      </c>
      <c r="AU22" s="238">
        <f t="shared" si="18"/>
        <v>6.3760429142218777</v>
      </c>
      <c r="AV22" s="57"/>
      <c r="AW22" s="57">
        <v>5464</v>
      </c>
      <c r="AX22" s="238">
        <f t="shared" si="19"/>
        <v>6.7832801579123787</v>
      </c>
      <c r="AY22" s="57">
        <v>214</v>
      </c>
      <c r="AZ22" s="238">
        <f t="shared" si="20"/>
        <v>1.2968125075748393</v>
      </c>
      <c r="BA22" s="57"/>
      <c r="BB22" s="57">
        <v>10226</v>
      </c>
      <c r="BC22" s="238">
        <f t="shared" si="21"/>
        <v>1.029176437435211</v>
      </c>
      <c r="BD22" s="57"/>
      <c r="BE22" s="57">
        <v>633</v>
      </c>
      <c r="BF22" s="238">
        <f t="shared" si="22"/>
        <v>0.78583754391627669</v>
      </c>
      <c r="BG22" s="57">
        <v>1148</v>
      </c>
      <c r="BH22" s="238">
        <f t="shared" si="23"/>
        <v>6.956732517270634</v>
      </c>
      <c r="BI22" s="57"/>
      <c r="BJ22" s="57">
        <v>81191</v>
      </c>
      <c r="BK22" s="238">
        <f t="shared" si="24"/>
        <v>8.1713147009389999</v>
      </c>
      <c r="BL22" s="57"/>
      <c r="BM22" s="57">
        <v>7261</v>
      </c>
      <c r="BN22" s="238">
        <f t="shared" si="25"/>
        <v>9.0141649389827556</v>
      </c>
      <c r="BO22" s="57">
        <v>744</v>
      </c>
      <c r="BP22" s="238">
        <f t="shared" si="26"/>
        <v>4.5085444188583201</v>
      </c>
      <c r="BQ22" s="57"/>
      <c r="BR22" s="57">
        <v>30272</v>
      </c>
      <c r="BS22" s="238">
        <f t="shared" si="27"/>
        <v>3.0466682098610121</v>
      </c>
      <c r="BT22" s="57"/>
      <c r="BU22" s="57">
        <v>1760</v>
      </c>
      <c r="BV22" s="238">
        <f t="shared" si="28"/>
        <v>2.1849511489615274</v>
      </c>
      <c r="BW22" s="57">
        <v>2225</v>
      </c>
      <c r="BX22" s="238">
        <f t="shared" si="29"/>
        <v>13.483214155859896</v>
      </c>
      <c r="BY22" s="57"/>
      <c r="BZ22" s="57">
        <v>141804</v>
      </c>
      <c r="CA22" s="238">
        <f t="shared" si="30"/>
        <v>14.27159549521442</v>
      </c>
      <c r="CB22" s="57"/>
      <c r="CC22" s="57">
        <v>12212</v>
      </c>
      <c r="CD22" s="238">
        <f t="shared" si="31"/>
        <v>15.160581494953508</v>
      </c>
      <c r="CE22" s="57">
        <v>5714</v>
      </c>
      <c r="CF22" s="238">
        <f t="shared" si="36"/>
        <v>34.626105926554359</v>
      </c>
      <c r="CG22" s="57"/>
      <c r="CH22" s="57">
        <v>286828</v>
      </c>
      <c r="CI22" s="238">
        <f t="shared" si="37"/>
        <v>28.867261802920662</v>
      </c>
      <c r="CJ22" s="57"/>
      <c r="CK22" s="57">
        <v>19713</v>
      </c>
      <c r="CL22" s="238">
        <f t="shared" si="32"/>
        <v>24.472694317885562</v>
      </c>
      <c r="CM22" s="57">
        <v>190</v>
      </c>
      <c r="CN22" s="238">
        <f t="shared" si="33"/>
        <v>1.1513755908374743</v>
      </c>
      <c r="CO22" s="57"/>
      <c r="CP22" s="57">
        <v>7292</v>
      </c>
      <c r="CQ22" s="238">
        <f t="shared" si="34"/>
        <v>0.73388955425166813</v>
      </c>
      <c r="CR22" s="57"/>
      <c r="CS22" s="57">
        <v>227</v>
      </c>
      <c r="CT22" s="238">
        <f t="shared" si="35"/>
        <v>0.28180904023537884</v>
      </c>
      <c r="CU22" s="57">
        <v>16502</v>
      </c>
      <c r="CV22" s="57"/>
      <c r="CW22" s="57">
        <v>993610</v>
      </c>
      <c r="CX22" s="57"/>
      <c r="CY22" s="235">
        <v>80551</v>
      </c>
    </row>
    <row r="23" spans="1:103" s="231" customFormat="1" ht="13.8" x14ac:dyDescent="0.3">
      <c r="A23" s="229" t="s">
        <v>137</v>
      </c>
      <c r="B23" s="232" t="s">
        <v>71</v>
      </c>
      <c r="C23" s="57">
        <v>3616</v>
      </c>
      <c r="D23" s="238">
        <f t="shared" si="0"/>
        <v>19.540664685220211</v>
      </c>
      <c r="E23" s="57"/>
      <c r="F23" s="57">
        <v>271201</v>
      </c>
      <c r="G23" s="238">
        <f t="shared" si="1"/>
        <v>25.941872055005749</v>
      </c>
      <c r="H23" s="57"/>
      <c r="I23" s="57">
        <v>20848</v>
      </c>
      <c r="J23" s="238">
        <f t="shared" si="2"/>
        <v>29.05644599303136</v>
      </c>
      <c r="K23" s="57">
        <v>65</v>
      </c>
      <c r="L23" s="238">
        <f t="shared" si="3"/>
        <v>0.3512564171845447</v>
      </c>
      <c r="M23" s="57"/>
      <c r="N23" s="57">
        <v>3918</v>
      </c>
      <c r="O23" s="238">
        <f t="shared" si="4"/>
        <v>0.37477831833773667</v>
      </c>
      <c r="P23" s="57"/>
      <c r="Q23" s="57">
        <v>261</v>
      </c>
      <c r="R23" s="238">
        <f t="shared" si="5"/>
        <v>0.36376306620209059</v>
      </c>
      <c r="S23" s="57">
        <v>681</v>
      </c>
      <c r="T23" s="238">
        <f t="shared" si="6"/>
        <v>3.6800864631180761</v>
      </c>
      <c r="U23" s="57"/>
      <c r="V23" s="57">
        <v>37291</v>
      </c>
      <c r="W23" s="238">
        <f t="shared" si="7"/>
        <v>3.5670899104473044</v>
      </c>
      <c r="X23" s="57"/>
      <c r="Y23" s="57">
        <v>3005</v>
      </c>
      <c r="Z23" s="238">
        <f t="shared" si="8"/>
        <v>4.1881533101045294</v>
      </c>
      <c r="AA23" s="57">
        <v>534</v>
      </c>
      <c r="AB23" s="238">
        <f t="shared" si="9"/>
        <v>2.8857065657930288</v>
      </c>
      <c r="AC23" s="57"/>
      <c r="AD23" s="57">
        <v>23145</v>
      </c>
      <c r="AE23" s="238">
        <f t="shared" si="10"/>
        <v>2.2139469571023267</v>
      </c>
      <c r="AF23" s="57"/>
      <c r="AG23" s="57">
        <v>1222</v>
      </c>
      <c r="AH23" s="238">
        <f t="shared" si="11"/>
        <v>1.7031358885017422</v>
      </c>
      <c r="AI23" s="57">
        <v>368</v>
      </c>
      <c r="AJ23" s="238">
        <f t="shared" si="12"/>
        <v>1.9886517157524992</v>
      </c>
      <c r="AK23" s="57"/>
      <c r="AL23" s="57">
        <v>16111</v>
      </c>
      <c r="AM23" s="238">
        <f t="shared" si="15"/>
        <v>1.5411060456200294</v>
      </c>
      <c r="AN23" s="57"/>
      <c r="AO23" s="57">
        <v>954</v>
      </c>
      <c r="AP23" s="238">
        <f t="shared" si="16"/>
        <v>1.3296167247386759</v>
      </c>
      <c r="AQ23" s="57">
        <v>972</v>
      </c>
      <c r="AR23" s="238">
        <f t="shared" si="17"/>
        <v>5.2526344231288844</v>
      </c>
      <c r="AS23" s="57"/>
      <c r="AT23" s="57">
        <v>59775</v>
      </c>
      <c r="AU23" s="238">
        <f t="shared" si="18"/>
        <v>5.7178085703517638</v>
      </c>
      <c r="AV23" s="57"/>
      <c r="AW23" s="57">
        <v>4642</v>
      </c>
      <c r="AX23" s="238">
        <f t="shared" si="19"/>
        <v>6.4696864111498256</v>
      </c>
      <c r="AY23" s="57">
        <v>191</v>
      </c>
      <c r="AZ23" s="238">
        <f t="shared" si="20"/>
        <v>1.0321534720345853</v>
      </c>
      <c r="BA23" s="57"/>
      <c r="BB23" s="57">
        <v>7757</v>
      </c>
      <c r="BC23" s="238">
        <f t="shared" si="21"/>
        <v>0.74199985077739239</v>
      </c>
      <c r="BD23" s="57"/>
      <c r="BE23" s="57">
        <v>313</v>
      </c>
      <c r="BF23" s="238">
        <f t="shared" si="22"/>
        <v>0.4362369337979094</v>
      </c>
      <c r="BG23" s="57">
        <v>1377</v>
      </c>
      <c r="BH23" s="238">
        <f t="shared" si="23"/>
        <v>7.441232099432586</v>
      </c>
      <c r="BI23" s="57"/>
      <c r="BJ23" s="57">
        <v>90633</v>
      </c>
      <c r="BK23" s="238">
        <f t="shared" si="24"/>
        <v>8.6695465354528043</v>
      </c>
      <c r="BL23" s="57"/>
      <c r="BM23" s="57">
        <v>7533</v>
      </c>
      <c r="BN23" s="238">
        <f t="shared" si="25"/>
        <v>10.498954703832753</v>
      </c>
      <c r="BO23" s="57">
        <v>857</v>
      </c>
      <c r="BP23" s="238">
        <f t="shared" si="26"/>
        <v>4.6311807619562284</v>
      </c>
      <c r="BQ23" s="57"/>
      <c r="BR23" s="57">
        <v>31681</v>
      </c>
      <c r="BS23" s="238">
        <f t="shared" si="27"/>
        <v>3.0304624561658589</v>
      </c>
      <c r="BT23" s="57"/>
      <c r="BU23" s="57">
        <v>1310</v>
      </c>
      <c r="BV23" s="238">
        <f t="shared" si="28"/>
        <v>1.8257839721254356</v>
      </c>
      <c r="BW23" s="57">
        <v>2936</v>
      </c>
      <c r="BX23" s="238">
        <f t="shared" si="29"/>
        <v>15.865982166981897</v>
      </c>
      <c r="BY23" s="57"/>
      <c r="BZ23" s="57">
        <v>181031</v>
      </c>
      <c r="CA23" s="238">
        <f t="shared" si="30"/>
        <v>17.316614024246761</v>
      </c>
      <c r="CB23" s="57"/>
      <c r="CC23" s="57">
        <v>12182</v>
      </c>
      <c r="CD23" s="238">
        <f t="shared" si="31"/>
        <v>16.978397212543555</v>
      </c>
      <c r="CE23" s="57">
        <v>6751</v>
      </c>
      <c r="CF23" s="238">
        <f t="shared" si="36"/>
        <v>36.482031883274793</v>
      </c>
      <c r="CG23" s="57"/>
      <c r="CH23" s="57">
        <v>317339</v>
      </c>
      <c r="CI23" s="238">
        <f t="shared" si="37"/>
        <v>30.355226330520424</v>
      </c>
      <c r="CJ23" s="57"/>
      <c r="CK23" s="57">
        <v>19317</v>
      </c>
      <c r="CL23" s="238">
        <f t="shared" si="32"/>
        <v>26.922648083623692</v>
      </c>
      <c r="CM23" s="57">
        <v>157</v>
      </c>
      <c r="CN23" s="238">
        <f t="shared" si="33"/>
        <v>0.84841934612266956</v>
      </c>
      <c r="CO23" s="57"/>
      <c r="CP23" s="57">
        <v>5535</v>
      </c>
      <c r="CQ23" s="238">
        <f t="shared" si="34"/>
        <v>0.52945329045415324</v>
      </c>
      <c r="CR23" s="57"/>
      <c r="CS23" s="57">
        <v>163</v>
      </c>
      <c r="CT23" s="238">
        <f t="shared" si="35"/>
        <v>0.22717770034843204</v>
      </c>
      <c r="CU23" s="57">
        <v>18505</v>
      </c>
      <c r="CV23" s="57"/>
      <c r="CW23" s="57">
        <v>1045418</v>
      </c>
      <c r="CX23" s="57"/>
      <c r="CY23" s="235">
        <v>71750</v>
      </c>
    </row>
    <row r="24" spans="1:103" s="231" customFormat="1" ht="13.8" x14ac:dyDescent="0.3">
      <c r="A24" s="229" t="s">
        <v>138</v>
      </c>
      <c r="B24" s="232" t="s">
        <v>72</v>
      </c>
      <c r="C24" s="57">
        <v>3295</v>
      </c>
      <c r="D24" s="238">
        <f t="shared" si="0"/>
        <v>19.690450579658179</v>
      </c>
      <c r="E24" s="57"/>
      <c r="F24" s="57">
        <v>253883</v>
      </c>
      <c r="G24" s="238">
        <f t="shared" si="1"/>
        <v>26.179496750802763</v>
      </c>
      <c r="H24" s="57"/>
      <c r="I24" s="57">
        <v>18749</v>
      </c>
      <c r="J24" s="238">
        <f t="shared" si="2"/>
        <v>29.128732560668677</v>
      </c>
      <c r="K24" s="57">
        <v>63</v>
      </c>
      <c r="L24" s="238">
        <f t="shared" si="3"/>
        <v>0.37647902474005018</v>
      </c>
      <c r="M24" s="57"/>
      <c r="N24" s="57">
        <v>2495</v>
      </c>
      <c r="O24" s="238">
        <f t="shared" si="4"/>
        <v>0.25727537642635739</v>
      </c>
      <c r="P24" s="57"/>
      <c r="Q24" s="57">
        <v>100</v>
      </c>
      <c r="R24" s="238">
        <f t="shared" si="5"/>
        <v>0.1553615262716341</v>
      </c>
      <c r="S24" s="57">
        <v>580</v>
      </c>
      <c r="T24" s="238">
        <f t="shared" si="6"/>
        <v>3.4659973706226843</v>
      </c>
      <c r="U24" s="57"/>
      <c r="V24" s="57">
        <v>31520</v>
      </c>
      <c r="W24" s="238">
        <f t="shared" si="7"/>
        <v>3.2502284027890918</v>
      </c>
      <c r="X24" s="57"/>
      <c r="Y24" s="57">
        <v>2197</v>
      </c>
      <c r="Z24" s="238">
        <f t="shared" si="8"/>
        <v>3.4132927321878008</v>
      </c>
      <c r="AA24" s="57">
        <v>403</v>
      </c>
      <c r="AB24" s="238">
        <f t="shared" si="9"/>
        <v>2.40827058682921</v>
      </c>
      <c r="AC24" s="57"/>
      <c r="AD24" s="57">
        <v>20481</v>
      </c>
      <c r="AE24" s="238">
        <f t="shared" si="10"/>
        <v>2.111926647129549</v>
      </c>
      <c r="AF24" s="57"/>
      <c r="AG24" s="57">
        <v>1164</v>
      </c>
      <c r="AH24" s="238">
        <f t="shared" si="11"/>
        <v>1.8084081658018207</v>
      </c>
      <c r="AI24" s="57">
        <v>305</v>
      </c>
      <c r="AJ24" s="238">
        <f t="shared" si="12"/>
        <v>1.8226365483446874</v>
      </c>
      <c r="AK24" s="57"/>
      <c r="AL24" s="57">
        <v>13019</v>
      </c>
      <c r="AM24" s="238">
        <f t="shared" si="15"/>
        <v>1.3424721946672331</v>
      </c>
      <c r="AN24" s="57"/>
      <c r="AO24" s="57">
        <v>600</v>
      </c>
      <c r="AP24" s="238">
        <f t="shared" si="16"/>
        <v>0.93216915762980457</v>
      </c>
      <c r="AQ24" s="57">
        <v>892</v>
      </c>
      <c r="AR24" s="238">
        <f t="shared" si="17"/>
        <v>5.3304649217162661</v>
      </c>
      <c r="AS24" s="57"/>
      <c r="AT24" s="57">
        <v>61233</v>
      </c>
      <c r="AU24" s="238">
        <f t="shared" si="18"/>
        <v>6.3141255008878323</v>
      </c>
      <c r="AV24" s="57"/>
      <c r="AW24" s="57">
        <v>4770</v>
      </c>
      <c r="AX24" s="238">
        <f t="shared" si="19"/>
        <v>7.4107448031569465</v>
      </c>
      <c r="AY24" s="57">
        <v>161</v>
      </c>
      <c r="AZ24" s="238">
        <f t="shared" si="20"/>
        <v>0.96211306322457268</v>
      </c>
      <c r="BA24" s="57"/>
      <c r="BB24" s="57">
        <v>6964</v>
      </c>
      <c r="BC24" s="238">
        <f t="shared" si="21"/>
        <v>0.71810249356038192</v>
      </c>
      <c r="BD24" s="57"/>
      <c r="BE24" s="57">
        <v>307</v>
      </c>
      <c r="BF24" s="238">
        <f t="shared" si="22"/>
        <v>0.47695988565391667</v>
      </c>
      <c r="BG24" s="57">
        <v>1276</v>
      </c>
      <c r="BH24" s="238">
        <f t="shared" si="23"/>
        <v>7.6251942153699055</v>
      </c>
      <c r="BI24" s="57"/>
      <c r="BJ24" s="57">
        <v>94411</v>
      </c>
      <c r="BK24" s="238">
        <f t="shared" si="24"/>
        <v>9.7353208672500298</v>
      </c>
      <c r="BL24" s="57"/>
      <c r="BM24" s="57">
        <v>7706</v>
      </c>
      <c r="BN24" s="238">
        <f t="shared" si="25"/>
        <v>11.972159214492123</v>
      </c>
      <c r="BO24" s="57">
        <v>856</v>
      </c>
      <c r="BP24" s="238">
        <f t="shared" si="26"/>
        <v>5.1153340504362372</v>
      </c>
      <c r="BQ24" s="57"/>
      <c r="BR24" s="57">
        <v>31065</v>
      </c>
      <c r="BS24" s="238">
        <f t="shared" si="27"/>
        <v>3.203310448370658</v>
      </c>
      <c r="BT24" s="57"/>
      <c r="BU24" s="57">
        <v>1072</v>
      </c>
      <c r="BV24" s="238">
        <f t="shared" si="28"/>
        <v>1.6654755616319175</v>
      </c>
      <c r="BW24" s="57">
        <v>3091</v>
      </c>
      <c r="BX24" s="238">
        <f t="shared" si="29"/>
        <v>18.471375642404684</v>
      </c>
      <c r="BY24" s="57"/>
      <c r="BZ24" s="57">
        <v>166162</v>
      </c>
      <c r="CA24" s="238">
        <f t="shared" si="30"/>
        <v>17.134024488078715</v>
      </c>
      <c r="CB24" s="57"/>
      <c r="CC24" s="57">
        <v>10614</v>
      </c>
      <c r="CD24" s="238">
        <f t="shared" si="31"/>
        <v>16.490072398471241</v>
      </c>
      <c r="CE24" s="57">
        <v>5674</v>
      </c>
      <c r="CF24" s="238">
        <f t="shared" si="36"/>
        <v>33.907015656746744</v>
      </c>
      <c r="CG24" s="57"/>
      <c r="CH24" s="57">
        <v>280708</v>
      </c>
      <c r="CI24" s="238">
        <f t="shared" si="37"/>
        <v>28.945593733823618</v>
      </c>
      <c r="CJ24" s="57"/>
      <c r="CK24" s="57">
        <v>16544</v>
      </c>
      <c r="CL24" s="238">
        <f t="shared" si="32"/>
        <v>25.703010906379145</v>
      </c>
      <c r="CM24" s="57">
        <v>138</v>
      </c>
      <c r="CN24" s="238">
        <f t="shared" si="33"/>
        <v>0.82466833990677657</v>
      </c>
      <c r="CO24" s="57"/>
      <c r="CP24" s="57">
        <v>7836</v>
      </c>
      <c r="CQ24" s="238">
        <f t="shared" si="34"/>
        <v>0.80801997983043539</v>
      </c>
      <c r="CR24" s="57"/>
      <c r="CS24" s="57">
        <v>543</v>
      </c>
      <c r="CT24" s="238">
        <f t="shared" si="35"/>
        <v>0.84361308765497312</v>
      </c>
      <c r="CU24" s="57">
        <v>16734</v>
      </c>
      <c r="CV24" s="57"/>
      <c r="CW24" s="57">
        <v>969778</v>
      </c>
      <c r="CX24" s="57"/>
      <c r="CY24" s="235">
        <v>64366</v>
      </c>
    </row>
    <row r="25" spans="1:103" s="231" customFormat="1" ht="13.8" x14ac:dyDescent="0.3">
      <c r="A25" s="229" t="s">
        <v>139</v>
      </c>
      <c r="B25" s="232" t="s">
        <v>73</v>
      </c>
      <c r="C25" s="57">
        <v>2709</v>
      </c>
      <c r="D25" s="238">
        <f t="shared" si="0"/>
        <v>22.477597079322933</v>
      </c>
      <c r="E25" s="57"/>
      <c r="F25" s="57">
        <v>265358</v>
      </c>
      <c r="G25" s="238">
        <f t="shared" si="1"/>
        <v>27.503824611009076</v>
      </c>
      <c r="H25" s="57"/>
      <c r="I25" s="57">
        <v>19001</v>
      </c>
      <c r="J25" s="238">
        <f t="shared" si="2"/>
        <v>28.797684181809917</v>
      </c>
      <c r="K25" s="57">
        <v>30</v>
      </c>
      <c r="L25" s="238">
        <f t="shared" si="3"/>
        <v>0.24892134085628942</v>
      </c>
      <c r="M25" s="57"/>
      <c r="N25" s="57">
        <v>2060</v>
      </c>
      <c r="O25" s="238">
        <f t="shared" si="4"/>
        <v>0.21351486934133773</v>
      </c>
      <c r="P25" s="57"/>
      <c r="Q25" s="57">
        <v>118</v>
      </c>
      <c r="R25" s="238">
        <f t="shared" si="5"/>
        <v>0.17883936284688015</v>
      </c>
      <c r="S25" s="57">
        <v>382</v>
      </c>
      <c r="T25" s="238">
        <f t="shared" si="6"/>
        <v>3.1695984069034187</v>
      </c>
      <c r="U25" s="57"/>
      <c r="V25" s="57">
        <v>30717</v>
      </c>
      <c r="W25" s="238">
        <f t="shared" si="7"/>
        <v>3.1837554570669275</v>
      </c>
      <c r="X25" s="57"/>
      <c r="Y25" s="57">
        <v>2383</v>
      </c>
      <c r="Z25" s="238">
        <f t="shared" si="8"/>
        <v>3.6116457768145374</v>
      </c>
      <c r="AA25" s="57">
        <v>260</v>
      </c>
      <c r="AB25" s="238">
        <f t="shared" si="9"/>
        <v>2.1573182874211749</v>
      </c>
      <c r="AC25" s="57"/>
      <c r="AD25" s="57">
        <v>17310</v>
      </c>
      <c r="AE25" s="238">
        <f t="shared" si="10"/>
        <v>1.7941467904361923</v>
      </c>
      <c r="AF25" s="57"/>
      <c r="AG25" s="57">
        <v>1014</v>
      </c>
      <c r="AH25" s="238">
        <f t="shared" si="11"/>
        <v>1.5368060502265803</v>
      </c>
      <c r="AI25" s="57">
        <v>198</v>
      </c>
      <c r="AJ25" s="238">
        <f t="shared" si="12"/>
        <v>1.6428808496515102</v>
      </c>
      <c r="AK25" s="57"/>
      <c r="AL25" s="57">
        <v>11550</v>
      </c>
      <c r="AM25" s="238">
        <f t="shared" si="15"/>
        <v>1.1971343402390537</v>
      </c>
      <c r="AN25" s="57"/>
      <c r="AO25" s="57">
        <v>590</v>
      </c>
      <c r="AP25" s="238">
        <f t="shared" si="16"/>
        <v>0.89419681423440078</v>
      </c>
      <c r="AQ25" s="57">
        <v>566</v>
      </c>
      <c r="AR25" s="238">
        <f t="shared" si="17"/>
        <v>4.6963159641553265</v>
      </c>
      <c r="AS25" s="57"/>
      <c r="AT25" s="57">
        <v>54188</v>
      </c>
      <c r="AU25" s="238">
        <f t="shared" si="18"/>
        <v>5.6164775436254413</v>
      </c>
      <c r="AV25" s="57"/>
      <c r="AW25" s="57">
        <v>4066</v>
      </c>
      <c r="AX25" s="238">
        <f t="shared" si="19"/>
        <v>6.1623800791136842</v>
      </c>
      <c r="AY25" s="57">
        <v>122</v>
      </c>
      <c r="AZ25" s="238">
        <f t="shared" si="20"/>
        <v>1.0122801194822435</v>
      </c>
      <c r="BA25" s="57"/>
      <c r="BB25" s="57">
        <v>7772</v>
      </c>
      <c r="BC25" s="238">
        <f t="shared" si="21"/>
        <v>0.80555221578683334</v>
      </c>
      <c r="BD25" s="57"/>
      <c r="BE25" s="57">
        <v>372</v>
      </c>
      <c r="BF25" s="238">
        <f t="shared" si="22"/>
        <v>0.56379866931389344</v>
      </c>
      <c r="BG25" s="57">
        <v>939</v>
      </c>
      <c r="BH25" s="238">
        <f t="shared" si="23"/>
        <v>7.7912379688018589</v>
      </c>
      <c r="BI25" s="57"/>
      <c r="BJ25" s="57">
        <v>85953</v>
      </c>
      <c r="BK25" s="238">
        <f t="shared" si="24"/>
        <v>8.9088560992699044</v>
      </c>
      <c r="BL25" s="57"/>
      <c r="BM25" s="57">
        <v>6306</v>
      </c>
      <c r="BN25" s="238">
        <f t="shared" si="25"/>
        <v>9.5572967975629339</v>
      </c>
      <c r="BO25" s="57">
        <v>534</v>
      </c>
      <c r="BP25" s="238">
        <f t="shared" si="26"/>
        <v>4.4307998672419515</v>
      </c>
      <c r="BQ25" s="57"/>
      <c r="BR25" s="57">
        <v>29318</v>
      </c>
      <c r="BS25" s="238">
        <f t="shared" si="27"/>
        <v>3.0387519123055045</v>
      </c>
      <c r="BT25" s="57"/>
      <c r="BU25" s="57">
        <v>1202</v>
      </c>
      <c r="BV25" s="238">
        <f t="shared" si="28"/>
        <v>1.8217365605249995</v>
      </c>
      <c r="BW25" s="57">
        <v>2565</v>
      </c>
      <c r="BX25" s="238">
        <f t="shared" si="29"/>
        <v>21.282774643212743</v>
      </c>
      <c r="BY25" s="57"/>
      <c r="BZ25" s="57">
        <v>193995</v>
      </c>
      <c r="CA25" s="238">
        <f t="shared" si="30"/>
        <v>20.107192756248939</v>
      </c>
      <c r="CB25" s="57"/>
      <c r="CC25" s="57">
        <v>14123</v>
      </c>
      <c r="CD25" s="238">
        <f t="shared" si="31"/>
        <v>21.404646792258376</v>
      </c>
      <c r="CE25" s="57">
        <v>3718</v>
      </c>
      <c r="CF25" s="238">
        <f t="shared" si="36"/>
        <v>30.849651510122801</v>
      </c>
      <c r="CG25" s="57"/>
      <c r="CH25" s="57">
        <v>264318</v>
      </c>
      <c r="CI25" s="238">
        <f t="shared" si="37"/>
        <v>27.396030696390149</v>
      </c>
      <c r="CJ25" s="57"/>
      <c r="CK25" s="57">
        <v>16632</v>
      </c>
      <c r="CL25" s="238">
        <f t="shared" si="32"/>
        <v>25.207256634485685</v>
      </c>
      <c r="CM25" s="57">
        <v>29</v>
      </c>
      <c r="CN25" s="238">
        <f t="shared" si="33"/>
        <v>0.24062396282774642</v>
      </c>
      <c r="CO25" s="57"/>
      <c r="CP25" s="57">
        <v>2265</v>
      </c>
      <c r="CQ25" s="238">
        <f t="shared" si="34"/>
        <v>0.2347627082806456</v>
      </c>
      <c r="CR25" s="57"/>
      <c r="CS25" s="57">
        <v>174</v>
      </c>
      <c r="CT25" s="238">
        <f t="shared" si="35"/>
        <v>0.26371228080811143</v>
      </c>
      <c r="CU25" s="57">
        <v>12052</v>
      </c>
      <c r="CV25" s="57"/>
      <c r="CW25" s="57">
        <v>964804</v>
      </c>
      <c r="CX25" s="57"/>
      <c r="CY25" s="235">
        <v>65981</v>
      </c>
    </row>
    <row r="26" spans="1:103" s="231" customFormat="1" ht="13.8" x14ac:dyDescent="0.3">
      <c r="A26" s="229" t="s">
        <v>140</v>
      </c>
      <c r="B26" s="232" t="s">
        <v>74</v>
      </c>
      <c r="C26" s="57">
        <v>2821</v>
      </c>
      <c r="D26" s="238">
        <f t="shared" si="0"/>
        <v>20.710667351883121</v>
      </c>
      <c r="E26" s="57"/>
      <c r="F26" s="57">
        <v>307921</v>
      </c>
      <c r="G26" s="238">
        <f t="shared" si="1"/>
        <v>26.008752332308202</v>
      </c>
      <c r="H26" s="57"/>
      <c r="I26" s="57">
        <v>22969</v>
      </c>
      <c r="J26" s="238">
        <f t="shared" si="2"/>
        <v>28.511668321747766</v>
      </c>
      <c r="K26" s="57">
        <v>29</v>
      </c>
      <c r="L26" s="238">
        <f t="shared" si="3"/>
        <v>0.21290654136994347</v>
      </c>
      <c r="M26" s="57"/>
      <c r="N26" s="57">
        <v>2083</v>
      </c>
      <c r="O26" s="238">
        <f t="shared" si="4"/>
        <v>0.17594198222335594</v>
      </c>
      <c r="P26" s="57"/>
      <c r="Q26" s="57">
        <v>133</v>
      </c>
      <c r="R26" s="238">
        <f t="shared" si="5"/>
        <v>0.1650943396226415</v>
      </c>
      <c r="S26" s="57">
        <v>319</v>
      </c>
      <c r="T26" s="238">
        <f t="shared" si="6"/>
        <v>2.3419719550693783</v>
      </c>
      <c r="U26" s="57"/>
      <c r="V26" s="57">
        <v>25571</v>
      </c>
      <c r="W26" s="238">
        <f t="shared" si="7"/>
        <v>2.159871544615187</v>
      </c>
      <c r="X26" s="57"/>
      <c r="Y26" s="57">
        <v>1785</v>
      </c>
      <c r="Z26" s="238">
        <f t="shared" si="8"/>
        <v>2.2157398212512414</v>
      </c>
      <c r="AA26" s="57">
        <v>311</v>
      </c>
      <c r="AB26" s="238">
        <f t="shared" si="9"/>
        <v>2.283239116070773</v>
      </c>
      <c r="AC26" s="57"/>
      <c r="AD26" s="57">
        <v>24415</v>
      </c>
      <c r="AE26" s="238">
        <f t="shared" si="10"/>
        <v>2.062229234749513</v>
      </c>
      <c r="AF26" s="57"/>
      <c r="AG26" s="57">
        <v>1574</v>
      </c>
      <c r="AH26" s="238">
        <f t="shared" si="11"/>
        <v>1.9538232373386295</v>
      </c>
      <c r="AI26" s="57">
        <v>233</v>
      </c>
      <c r="AJ26" s="238">
        <f t="shared" si="12"/>
        <v>1.7105939358343734</v>
      </c>
      <c r="AK26" s="57"/>
      <c r="AL26" s="57">
        <v>15511</v>
      </c>
      <c r="AM26" s="238">
        <f t="shared" si="15"/>
        <v>1.3101469449190946</v>
      </c>
      <c r="AN26" s="57"/>
      <c r="AO26" s="57">
        <v>711</v>
      </c>
      <c r="AP26" s="238">
        <f t="shared" si="16"/>
        <v>0.88257199602780534</v>
      </c>
      <c r="AQ26" s="57">
        <v>574</v>
      </c>
      <c r="AR26" s="238">
        <f t="shared" si="17"/>
        <v>4.2140811981499153</v>
      </c>
      <c r="AS26" s="57"/>
      <c r="AT26" s="57">
        <v>53778</v>
      </c>
      <c r="AU26" s="238">
        <f t="shared" si="18"/>
        <v>4.5423945847372229</v>
      </c>
      <c r="AV26" s="57"/>
      <c r="AW26" s="57">
        <v>3882</v>
      </c>
      <c r="AX26" s="238">
        <f t="shared" si="19"/>
        <v>4.8187686196623636</v>
      </c>
      <c r="AY26" s="57">
        <v>127</v>
      </c>
      <c r="AZ26" s="238">
        <f t="shared" si="20"/>
        <v>0.93238381910285584</v>
      </c>
      <c r="BA26" s="57"/>
      <c r="BB26" s="57">
        <v>7997</v>
      </c>
      <c r="BC26" s="238">
        <f t="shared" si="21"/>
        <v>0.67547193079221191</v>
      </c>
      <c r="BD26" s="57"/>
      <c r="BE26" s="57">
        <v>299</v>
      </c>
      <c r="BF26" s="238">
        <f t="shared" si="22"/>
        <v>0.37115193644488581</v>
      </c>
      <c r="BG26" s="57">
        <v>1172</v>
      </c>
      <c r="BH26" s="238">
        <f t="shared" si="23"/>
        <v>8.6043609132956469</v>
      </c>
      <c r="BI26" s="57"/>
      <c r="BJ26" s="57">
        <v>123470</v>
      </c>
      <c r="BK26" s="238">
        <f t="shared" si="24"/>
        <v>10.428975777780968</v>
      </c>
      <c r="BL26" s="57"/>
      <c r="BM26" s="57">
        <v>10019</v>
      </c>
      <c r="BN26" s="238">
        <f t="shared" si="25"/>
        <v>12.436693147964251</v>
      </c>
      <c r="BO26" s="57">
        <v>432</v>
      </c>
      <c r="BP26" s="238">
        <f t="shared" si="26"/>
        <v>3.1715733059246753</v>
      </c>
      <c r="BQ26" s="57"/>
      <c r="BR26" s="57">
        <v>26082</v>
      </c>
      <c r="BS26" s="238">
        <f t="shared" si="27"/>
        <v>2.2030334999277819</v>
      </c>
      <c r="BT26" s="57"/>
      <c r="BU26" s="57">
        <v>943</v>
      </c>
      <c r="BV26" s="238">
        <f t="shared" si="28"/>
        <v>1.1705561072492552</v>
      </c>
      <c r="BW26" s="57">
        <v>2742</v>
      </c>
      <c r="BX26" s="238">
        <f t="shared" si="29"/>
        <v>20.130680566771897</v>
      </c>
      <c r="BY26" s="57"/>
      <c r="BZ26" s="57">
        <v>248901</v>
      </c>
      <c r="CA26" s="238">
        <f t="shared" si="30"/>
        <v>21.023588726536495</v>
      </c>
      <c r="CB26" s="57"/>
      <c r="CC26" s="57">
        <v>18786</v>
      </c>
      <c r="CD26" s="238">
        <f t="shared" si="31"/>
        <v>23.319265143992055</v>
      </c>
      <c r="CE26" s="57">
        <v>4764</v>
      </c>
      <c r="CF26" s="238">
        <f t="shared" si="36"/>
        <v>34.975405623669332</v>
      </c>
      <c r="CG26" s="57"/>
      <c r="CH26" s="57">
        <v>340315</v>
      </c>
      <c r="CI26" s="238">
        <f t="shared" si="37"/>
        <v>28.744933115862398</v>
      </c>
      <c r="CJ26" s="57"/>
      <c r="CK26" s="57">
        <v>18924</v>
      </c>
      <c r="CL26" s="238">
        <f t="shared" si="32"/>
        <v>23.490566037735849</v>
      </c>
      <c r="CM26" s="57">
        <v>97</v>
      </c>
      <c r="CN26" s="238">
        <f t="shared" si="33"/>
        <v>0.71213567285808677</v>
      </c>
      <c r="CO26" s="57"/>
      <c r="CP26" s="57">
        <v>7869</v>
      </c>
      <c r="CQ26" s="238">
        <f t="shared" si="34"/>
        <v>0.66466032554756982</v>
      </c>
      <c r="CR26" s="57"/>
      <c r="CS26" s="57">
        <v>535</v>
      </c>
      <c r="CT26" s="238">
        <f t="shared" si="35"/>
        <v>0.66410129096325721</v>
      </c>
      <c r="CU26" s="57">
        <v>13621</v>
      </c>
      <c r="CV26" s="57"/>
      <c r="CW26" s="57">
        <v>1183913</v>
      </c>
      <c r="CX26" s="57"/>
      <c r="CY26" s="235">
        <v>80560</v>
      </c>
    </row>
    <row r="27" spans="1:103" s="231" customFormat="1" ht="13.8" x14ac:dyDescent="0.3">
      <c r="A27" s="229" t="s">
        <v>141</v>
      </c>
      <c r="B27" s="232" t="s">
        <v>75</v>
      </c>
      <c r="C27" s="57">
        <v>2732</v>
      </c>
      <c r="D27" s="238">
        <f t="shared" si="0"/>
        <v>20.316799286086116</v>
      </c>
      <c r="E27" s="57"/>
      <c r="F27" s="57">
        <v>332555</v>
      </c>
      <c r="G27" s="238">
        <f t="shared" si="1"/>
        <v>27.175476329784626</v>
      </c>
      <c r="H27" s="57"/>
      <c r="I27" s="57">
        <v>26541</v>
      </c>
      <c r="J27" s="238">
        <f t="shared" si="2"/>
        <v>31.72370103869094</v>
      </c>
      <c r="K27" s="57">
        <v>46</v>
      </c>
      <c r="L27" s="238">
        <f t="shared" si="3"/>
        <v>0.34208373614932697</v>
      </c>
      <c r="M27" s="57"/>
      <c r="N27" s="57">
        <v>3787</v>
      </c>
      <c r="O27" s="238">
        <f t="shared" si="4"/>
        <v>0.30946318311525728</v>
      </c>
      <c r="P27" s="57"/>
      <c r="Q27" s="57">
        <v>319</v>
      </c>
      <c r="R27" s="238">
        <f t="shared" si="5"/>
        <v>0.38129161038929993</v>
      </c>
      <c r="S27" s="57">
        <v>290</v>
      </c>
      <c r="T27" s="238">
        <f t="shared" si="6"/>
        <v>2.1566148583327136</v>
      </c>
      <c r="U27" s="57"/>
      <c r="V27" s="57">
        <v>22951</v>
      </c>
      <c r="W27" s="238">
        <f t="shared" si="7"/>
        <v>1.8754923463634194</v>
      </c>
      <c r="X27" s="57"/>
      <c r="Y27" s="57">
        <v>1412</v>
      </c>
      <c r="Z27" s="238">
        <f t="shared" si="8"/>
        <v>1.6877233663626692</v>
      </c>
      <c r="AA27" s="57">
        <v>257</v>
      </c>
      <c r="AB27" s="238">
        <f t="shared" si="9"/>
        <v>1.9112069606603703</v>
      </c>
      <c r="AC27" s="57"/>
      <c r="AD27" s="57">
        <v>22569</v>
      </c>
      <c r="AE27" s="238">
        <f t="shared" si="10"/>
        <v>1.8442763611640458</v>
      </c>
      <c r="AF27" s="57"/>
      <c r="AG27" s="57">
        <v>1796</v>
      </c>
      <c r="AH27" s="238">
        <f t="shared" si="11"/>
        <v>2.1467076246369361</v>
      </c>
      <c r="AI27" s="57">
        <v>144</v>
      </c>
      <c r="AJ27" s="238">
        <f t="shared" si="12"/>
        <v>1.0708708262065889</v>
      </c>
      <c r="AK27" s="57"/>
      <c r="AL27" s="57">
        <v>9370</v>
      </c>
      <c r="AM27" s="238">
        <f t="shared" si="15"/>
        <v>0.76569052701081608</v>
      </c>
      <c r="AN27" s="57"/>
      <c r="AO27" s="57">
        <v>321</v>
      </c>
      <c r="AP27" s="238">
        <f t="shared" si="16"/>
        <v>0.38368215340114509</v>
      </c>
      <c r="AQ27" s="57">
        <v>540</v>
      </c>
      <c r="AR27" s="238">
        <f t="shared" si="17"/>
        <v>4.015765598274708</v>
      </c>
      <c r="AS27" s="57"/>
      <c r="AT27" s="57">
        <v>54453</v>
      </c>
      <c r="AU27" s="238">
        <f t="shared" si="18"/>
        <v>4.4497488012081075</v>
      </c>
      <c r="AV27" s="57"/>
      <c r="AW27" s="57">
        <v>4007</v>
      </c>
      <c r="AX27" s="238">
        <f t="shared" si="19"/>
        <v>4.789452924231739</v>
      </c>
      <c r="AY27" s="57">
        <v>92</v>
      </c>
      <c r="AZ27" s="238">
        <f t="shared" si="20"/>
        <v>0.68416747229865393</v>
      </c>
      <c r="BA27" s="57"/>
      <c r="BB27" s="57">
        <v>6739</v>
      </c>
      <c r="BC27" s="238">
        <f t="shared" si="21"/>
        <v>0.55069247188109816</v>
      </c>
      <c r="BD27" s="57"/>
      <c r="BE27" s="57">
        <v>263</v>
      </c>
      <c r="BF27" s="238">
        <f t="shared" si="22"/>
        <v>0.31435640605763598</v>
      </c>
      <c r="BG27" s="57">
        <v>999</v>
      </c>
      <c r="BH27" s="238">
        <f t="shared" si="23"/>
        <v>7.42916635680821</v>
      </c>
      <c r="BI27" s="57"/>
      <c r="BJ27" s="57">
        <v>107477</v>
      </c>
      <c r="BK27" s="238">
        <f t="shared" si="24"/>
        <v>8.7827236682541603</v>
      </c>
      <c r="BL27" s="57"/>
      <c r="BM27" s="57">
        <v>8251</v>
      </c>
      <c r="BN27" s="238">
        <f t="shared" si="25"/>
        <v>9.8621851953671271</v>
      </c>
      <c r="BO27" s="57">
        <v>455</v>
      </c>
      <c r="BP27" s="238">
        <f t="shared" si="26"/>
        <v>3.38365434669443</v>
      </c>
      <c r="BQ27" s="57"/>
      <c r="BR27" s="57">
        <v>29067</v>
      </c>
      <c r="BS27" s="238">
        <f t="shared" si="27"/>
        <v>2.375274978508366</v>
      </c>
      <c r="BT27" s="57"/>
      <c r="BU27" s="57">
        <v>1316</v>
      </c>
      <c r="BV27" s="238">
        <f t="shared" si="28"/>
        <v>1.5729773017941024</v>
      </c>
      <c r="BW27" s="57">
        <v>2899</v>
      </c>
      <c r="BX27" s="238">
        <f t="shared" si="29"/>
        <v>21.558711980367367</v>
      </c>
      <c r="BY27" s="57"/>
      <c r="BZ27" s="57">
        <v>250071</v>
      </c>
      <c r="CA27" s="238">
        <f t="shared" si="30"/>
        <v>20.435111609404675</v>
      </c>
      <c r="CB27" s="57"/>
      <c r="CC27" s="57">
        <v>16127</v>
      </c>
      <c r="CD27" s="238">
        <f t="shared" si="31"/>
        <v>19.27614357601329</v>
      </c>
      <c r="CE27" s="57">
        <v>4774</v>
      </c>
      <c r="CF27" s="238">
        <f t="shared" si="36"/>
        <v>35.502342529932328</v>
      </c>
      <c r="CG27" s="57"/>
      <c r="CH27" s="57">
        <v>366900</v>
      </c>
      <c r="CI27" s="238">
        <f t="shared" si="37"/>
        <v>29.982054894372297</v>
      </c>
      <c r="CJ27" s="57"/>
      <c r="CK27" s="57">
        <v>22281</v>
      </c>
      <c r="CL27" s="238">
        <f t="shared" si="32"/>
        <v>26.631844423460787</v>
      </c>
      <c r="CM27" s="57">
        <v>219</v>
      </c>
      <c r="CN27" s="238">
        <f t="shared" si="33"/>
        <v>1.6286160481891871</v>
      </c>
      <c r="CO27" s="57"/>
      <c r="CP27" s="57">
        <v>17794</v>
      </c>
      <c r="CQ27" s="238">
        <f t="shared" si="34"/>
        <v>1.4540765461718743</v>
      </c>
      <c r="CR27" s="57"/>
      <c r="CS27" s="57">
        <v>1029</v>
      </c>
      <c r="CT27" s="238">
        <f t="shared" si="35"/>
        <v>1.2299343795943249</v>
      </c>
      <c r="CU27" s="57">
        <v>13447</v>
      </c>
      <c r="CV27" s="57"/>
      <c r="CW27" s="57">
        <v>1223732</v>
      </c>
      <c r="CX27" s="57"/>
      <c r="CY27" s="235">
        <v>83663</v>
      </c>
    </row>
    <row r="28" spans="1:103" s="231" customFormat="1" ht="13.8" x14ac:dyDescent="0.3">
      <c r="A28" s="229" t="s">
        <v>142</v>
      </c>
      <c r="B28" s="232" t="s">
        <v>76</v>
      </c>
      <c r="C28" s="57">
        <v>2505</v>
      </c>
      <c r="D28" s="238">
        <f t="shared" si="0"/>
        <v>18.161386210396579</v>
      </c>
      <c r="E28" s="57"/>
      <c r="F28" s="57">
        <v>306231</v>
      </c>
      <c r="G28" s="238">
        <f t="shared" si="1"/>
        <v>25.345296779768191</v>
      </c>
      <c r="H28" s="57"/>
      <c r="I28" s="57">
        <v>23249</v>
      </c>
      <c r="J28" s="238">
        <f t="shared" si="2"/>
        <v>31.626129067363152</v>
      </c>
      <c r="K28" s="57">
        <v>38</v>
      </c>
      <c r="L28" s="238">
        <f t="shared" si="3"/>
        <v>0.275502066265497</v>
      </c>
      <c r="M28" s="57"/>
      <c r="N28" s="57">
        <v>3102</v>
      </c>
      <c r="O28" s="238">
        <f t="shared" si="4"/>
        <v>0.25673792206158397</v>
      </c>
      <c r="P28" s="57"/>
      <c r="Q28" s="57">
        <v>241</v>
      </c>
      <c r="R28" s="238">
        <f t="shared" si="5"/>
        <v>0.32783763195124604</v>
      </c>
      <c r="S28" s="57">
        <v>278</v>
      </c>
      <c r="T28" s="238">
        <f t="shared" si="6"/>
        <v>2.0155151163633729</v>
      </c>
      <c r="U28" s="57"/>
      <c r="V28" s="57">
        <v>27252</v>
      </c>
      <c r="W28" s="238">
        <f t="shared" si="7"/>
        <v>2.2555196170284613</v>
      </c>
      <c r="X28" s="57"/>
      <c r="Y28" s="57">
        <v>1889</v>
      </c>
      <c r="Z28" s="238">
        <f t="shared" si="8"/>
        <v>2.5696484927630863</v>
      </c>
      <c r="AA28" s="57">
        <v>330</v>
      </c>
      <c r="AB28" s="238">
        <f t="shared" si="9"/>
        <v>2.3925179438845792</v>
      </c>
      <c r="AC28" s="57"/>
      <c r="AD28" s="57">
        <v>29435</v>
      </c>
      <c r="AE28" s="238">
        <f t="shared" si="10"/>
        <v>2.436196239807455</v>
      </c>
      <c r="AF28" s="57"/>
      <c r="AG28" s="57">
        <v>1543</v>
      </c>
      <c r="AH28" s="238">
        <f t="shared" si="11"/>
        <v>2.0989770377625421</v>
      </c>
      <c r="AI28" s="57">
        <v>173</v>
      </c>
      <c r="AJ28" s="238">
        <f t="shared" si="12"/>
        <v>1.2542594069455522</v>
      </c>
      <c r="AK28" s="57"/>
      <c r="AL28" s="57">
        <v>12248</v>
      </c>
      <c r="AM28" s="238">
        <f t="shared" si="15"/>
        <v>1.0137092422341332</v>
      </c>
      <c r="AN28" s="57"/>
      <c r="AO28" s="57">
        <v>493</v>
      </c>
      <c r="AP28" s="238">
        <f t="shared" si="16"/>
        <v>0.67063880726956138</v>
      </c>
      <c r="AQ28" s="57">
        <v>517</v>
      </c>
      <c r="AR28" s="238">
        <f t="shared" si="17"/>
        <v>3.7482781120858406</v>
      </c>
      <c r="AS28" s="57"/>
      <c r="AT28" s="57">
        <v>56933</v>
      </c>
      <c r="AU28" s="238">
        <f t="shared" si="18"/>
        <v>4.7120761175796781</v>
      </c>
      <c r="AV28" s="57"/>
      <c r="AW28" s="57">
        <v>3848</v>
      </c>
      <c r="AX28" s="238">
        <f t="shared" si="19"/>
        <v>5.2345195342257043</v>
      </c>
      <c r="AY28" s="24">
        <v>419</v>
      </c>
      <c r="AZ28" s="238">
        <f t="shared" si="20"/>
        <v>3.0377727832958747</v>
      </c>
      <c r="BA28" s="24"/>
      <c r="BB28" s="24">
        <v>53171</v>
      </c>
      <c r="BC28" s="238">
        <f t="shared" si="21"/>
        <v>4.4007131057177569</v>
      </c>
      <c r="BD28" s="24"/>
      <c r="BE28" s="24">
        <v>4456</v>
      </c>
      <c r="BF28" s="238">
        <f t="shared" si="22"/>
        <v>6.0615953857873546</v>
      </c>
      <c r="BG28" s="57">
        <v>718</v>
      </c>
      <c r="BH28" s="238">
        <f t="shared" si="23"/>
        <v>5.2055390415428118</v>
      </c>
      <c r="BI28" s="57"/>
      <c r="BJ28" s="57">
        <v>66805</v>
      </c>
      <c r="BK28" s="238">
        <f t="shared" si="24"/>
        <v>5.5291350365325975</v>
      </c>
      <c r="BL28" s="57"/>
      <c r="BM28" s="57">
        <v>4188</v>
      </c>
      <c r="BN28" s="238">
        <f t="shared" si="25"/>
        <v>5.6970290564805746</v>
      </c>
      <c r="BO28" s="57">
        <v>1174</v>
      </c>
      <c r="BP28" s="238">
        <f t="shared" si="26"/>
        <v>8.5115638367287758</v>
      </c>
      <c r="BQ28" s="57"/>
      <c r="BR28" s="57">
        <v>79449</v>
      </c>
      <c r="BS28" s="238">
        <f t="shared" si="27"/>
        <v>6.5756193326469337</v>
      </c>
      <c r="BT28" s="57"/>
      <c r="BU28" s="57">
        <v>3591</v>
      </c>
      <c r="BV28" s="238">
        <f t="shared" si="28"/>
        <v>4.8849167482859945</v>
      </c>
      <c r="BW28" s="57">
        <v>2183</v>
      </c>
      <c r="BX28" s="238">
        <f t="shared" si="29"/>
        <v>15.826868701515261</v>
      </c>
      <c r="BY28" s="57"/>
      <c r="BZ28" s="57">
        <v>152745</v>
      </c>
      <c r="CA28" s="238">
        <f t="shared" si="30"/>
        <v>12.641983850837088</v>
      </c>
      <c r="CB28" s="57"/>
      <c r="CC28" s="57">
        <v>6585</v>
      </c>
      <c r="CD28" s="238">
        <f t="shared" si="31"/>
        <v>8.9577211883774073</v>
      </c>
      <c r="CE28" s="57">
        <v>1259</v>
      </c>
      <c r="CF28" s="238">
        <f t="shared" si="36"/>
        <v>9.1278184586384405</v>
      </c>
      <c r="CG28" s="57"/>
      <c r="CH28" s="57">
        <v>110407</v>
      </c>
      <c r="CI28" s="238">
        <f>(CH28*100)/CW28</f>
        <v>9.1378671054330454</v>
      </c>
      <c r="CJ28" s="57"/>
      <c r="CK28" s="57">
        <v>6773</v>
      </c>
      <c r="CL28" s="238">
        <f t="shared" si="32"/>
        <v>9.2134617477418654</v>
      </c>
      <c r="CM28" s="57">
        <v>4199</v>
      </c>
      <c r="CN28" s="238">
        <f t="shared" si="33"/>
        <v>30.442978322337417</v>
      </c>
      <c r="CO28" s="57"/>
      <c r="CP28" s="57">
        <v>310457</v>
      </c>
      <c r="CQ28" s="238">
        <f t="shared" si="34"/>
        <v>25.6950628850655</v>
      </c>
      <c r="CR28" s="57"/>
      <c r="CS28" s="57">
        <v>16657</v>
      </c>
      <c r="CT28" s="238">
        <f t="shared" si="35"/>
        <v>22.65888562411579</v>
      </c>
      <c r="CU28" s="57">
        <v>13793</v>
      </c>
      <c r="CV28" s="57"/>
      <c r="CW28" s="57">
        <v>1208236</v>
      </c>
      <c r="CX28" s="57"/>
      <c r="CY28" s="235">
        <v>73512</v>
      </c>
    </row>
  </sheetData>
  <mergeCells count="14">
    <mergeCell ref="C6:J6"/>
    <mergeCell ref="A3:N3"/>
    <mergeCell ref="K6:R6"/>
    <mergeCell ref="S6:Z6"/>
    <mergeCell ref="AA6:AH6"/>
    <mergeCell ref="BW6:CD6"/>
    <mergeCell ref="CE6:CL6"/>
    <mergeCell ref="CM6:CT6"/>
    <mergeCell ref="CU6:CX6"/>
    <mergeCell ref="AI6:AP6"/>
    <mergeCell ref="AQ6:AX6"/>
    <mergeCell ref="AY6:BF6"/>
    <mergeCell ref="BG6:BN6"/>
    <mergeCell ref="BO6:BV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F57F87-54DF-41C1-A678-274F5871F954}">
  <dimension ref="A1:LG83"/>
  <sheetViews>
    <sheetView workbookViewId="0">
      <selection activeCell="A2" sqref="A2"/>
    </sheetView>
  </sheetViews>
  <sheetFormatPr defaultRowHeight="14.4" x14ac:dyDescent="0.3"/>
  <cols>
    <col min="1" max="1" width="33" customWidth="1"/>
    <col min="2" max="21" width="9.5546875" bestFit="1" customWidth="1"/>
    <col min="109" max="109" width="13" customWidth="1"/>
    <col min="125" max="125" width="15.21875" customWidth="1"/>
    <col min="201" max="201" width="14.88671875" customWidth="1"/>
    <col min="247" max="247" width="15.109375" customWidth="1"/>
  </cols>
  <sheetData>
    <row r="1" spans="1:21" s="244" customFormat="1" ht="15.6" x14ac:dyDescent="0.3">
      <c r="A1" s="244" t="s">
        <v>644</v>
      </c>
    </row>
    <row r="3" spans="1:21" ht="26.4" customHeight="1" x14ac:dyDescent="0.3">
      <c r="A3" s="304" t="s">
        <v>538</v>
      </c>
      <c r="B3" s="304"/>
      <c r="C3" s="304"/>
      <c r="D3" s="304"/>
      <c r="E3" s="304"/>
      <c r="F3" s="304"/>
      <c r="G3" s="304"/>
      <c r="H3" s="304"/>
      <c r="I3" s="304"/>
      <c r="J3" s="304"/>
      <c r="K3" s="304"/>
      <c r="L3" s="304"/>
      <c r="M3" s="304"/>
      <c r="N3" s="258"/>
    </row>
    <row r="4" spans="1:21" s="240" customFormat="1" x14ac:dyDescent="0.3">
      <c r="A4" s="304" t="s">
        <v>537</v>
      </c>
      <c r="B4" s="304"/>
      <c r="C4" s="304"/>
      <c r="D4" s="304"/>
      <c r="E4" s="304"/>
      <c r="F4" s="304"/>
      <c r="G4" s="304"/>
      <c r="H4" s="304"/>
      <c r="I4" s="304"/>
      <c r="J4" s="304"/>
      <c r="K4" s="304"/>
      <c r="L4" s="304"/>
      <c r="M4" s="304"/>
      <c r="N4" s="258"/>
    </row>
    <row r="6" spans="1:21" s="254" customFormat="1" x14ac:dyDescent="0.3">
      <c r="B6" s="254" t="s">
        <v>122</v>
      </c>
      <c r="C6" s="254" t="s">
        <v>123</v>
      </c>
      <c r="D6" s="254" t="s">
        <v>124</v>
      </c>
      <c r="E6" s="254" t="s">
        <v>125</v>
      </c>
      <c r="F6" s="254" t="s">
        <v>126</v>
      </c>
      <c r="G6" s="254" t="s">
        <v>127</v>
      </c>
      <c r="H6" s="254" t="s">
        <v>128</v>
      </c>
      <c r="I6" s="254" t="s">
        <v>129</v>
      </c>
      <c r="J6" s="254" t="s">
        <v>130</v>
      </c>
      <c r="K6" s="254" t="s">
        <v>131</v>
      </c>
      <c r="L6" s="254" t="s">
        <v>132</v>
      </c>
      <c r="M6" s="254" t="s">
        <v>133</v>
      </c>
      <c r="N6" s="254" t="s">
        <v>134</v>
      </c>
      <c r="O6" s="254" t="s">
        <v>135</v>
      </c>
      <c r="P6" s="254" t="s">
        <v>136</v>
      </c>
      <c r="Q6" s="254" t="s">
        <v>137</v>
      </c>
      <c r="R6" s="254" t="s">
        <v>138</v>
      </c>
      <c r="S6" s="254" t="s">
        <v>139</v>
      </c>
      <c r="T6" s="254" t="s">
        <v>140</v>
      </c>
      <c r="U6" s="254" t="s">
        <v>141</v>
      </c>
    </row>
    <row r="7" spans="1:21" s="9" customFormat="1" x14ac:dyDescent="0.3">
      <c r="A7" s="9" t="s">
        <v>482</v>
      </c>
    </row>
    <row r="8" spans="1:21" s="72" customFormat="1" x14ac:dyDescent="0.3">
      <c r="A8" s="72" t="s">
        <v>524</v>
      </c>
      <c r="B8" s="72">
        <v>25.876094999999999</v>
      </c>
      <c r="C8" s="72">
        <v>25.876902999999999</v>
      </c>
      <c r="D8" s="72">
        <v>25.105986000000001</v>
      </c>
      <c r="E8" s="72">
        <v>24.338246000000002</v>
      </c>
      <c r="F8" s="72">
        <v>22.781065000000002</v>
      </c>
      <c r="G8" s="72">
        <v>22.445132999999998</v>
      </c>
      <c r="H8" s="72">
        <v>20.824816999999999</v>
      </c>
      <c r="I8" s="72">
        <v>21.208517000000001</v>
      </c>
      <c r="J8" s="72">
        <v>25.637930000000001</v>
      </c>
      <c r="K8" s="72">
        <v>26.424918000000002</v>
      </c>
      <c r="L8" s="72">
        <v>27.305906</v>
      </c>
      <c r="M8" s="72">
        <v>26.109462000000001</v>
      </c>
      <c r="N8" s="72">
        <v>23.629918</v>
      </c>
      <c r="O8" s="72">
        <v>25.54102</v>
      </c>
      <c r="P8" s="72">
        <v>22.033693</v>
      </c>
      <c r="Q8" s="72">
        <v>19.540665000000001</v>
      </c>
      <c r="R8" s="72">
        <v>19.690450999999999</v>
      </c>
      <c r="S8" s="72">
        <v>22.477596999999999</v>
      </c>
      <c r="T8" s="72">
        <v>20.710667000000001</v>
      </c>
      <c r="U8" s="72">
        <v>20.316799</v>
      </c>
    </row>
    <row r="9" spans="1:21" s="72" customFormat="1" x14ac:dyDescent="0.3">
      <c r="A9" s="72" t="s">
        <v>525</v>
      </c>
      <c r="B9" s="72">
        <v>10.20025</v>
      </c>
      <c r="C9" s="72">
        <v>10.250754000000001</v>
      </c>
      <c r="D9" s="72">
        <v>10.022045</v>
      </c>
      <c r="E9" s="72">
        <v>10.201746</v>
      </c>
      <c r="F9" s="72">
        <v>9.9323750000000004</v>
      </c>
      <c r="G9" s="72">
        <v>9.2771600000000003</v>
      </c>
      <c r="H9" s="72">
        <v>9.0717809999999997</v>
      </c>
      <c r="I9" s="72">
        <v>9.2139539999999993</v>
      </c>
      <c r="J9" s="72">
        <v>10.255172</v>
      </c>
      <c r="K9" s="72">
        <v>10.175374</v>
      </c>
      <c r="L9" s="72">
        <v>9.6964170000000003</v>
      </c>
      <c r="M9" s="72">
        <v>9.0551449999999996</v>
      </c>
      <c r="N9" s="72">
        <v>8.5926980000000004</v>
      </c>
      <c r="O9" s="72">
        <v>7.2197089999999999</v>
      </c>
      <c r="P9" s="72">
        <v>6.0901709999999998</v>
      </c>
      <c r="Q9" s="72">
        <v>5.2526339999999996</v>
      </c>
      <c r="R9" s="72">
        <v>5.3304650000000002</v>
      </c>
      <c r="S9" s="72">
        <v>4.6963160000000004</v>
      </c>
      <c r="T9" s="72">
        <v>4.2140810000000002</v>
      </c>
      <c r="U9" s="72">
        <v>4.0157660000000002</v>
      </c>
    </row>
    <row r="10" spans="1:21" s="72" customFormat="1" x14ac:dyDescent="0.3">
      <c r="A10" s="72" t="s">
        <v>526</v>
      </c>
      <c r="B10" s="72">
        <v>4.8889240000000003</v>
      </c>
      <c r="C10" s="72">
        <v>4.8459450000000004</v>
      </c>
      <c r="D10" s="72">
        <v>5.2314740000000004</v>
      </c>
      <c r="E10" s="72">
        <v>4.6287019999999997</v>
      </c>
      <c r="F10" s="72">
        <v>4.7266839999999997</v>
      </c>
      <c r="G10" s="72">
        <v>4.7236909999999996</v>
      </c>
      <c r="H10" s="72">
        <v>4.8996029999999999</v>
      </c>
      <c r="I10" s="72">
        <v>5.4932610000000004</v>
      </c>
      <c r="J10" s="72">
        <v>6.0532880000000002</v>
      </c>
      <c r="K10" s="72">
        <v>5.672269</v>
      </c>
      <c r="L10" s="72">
        <v>5.5491039999999998</v>
      </c>
      <c r="M10" s="72">
        <v>6.1701980000000001</v>
      </c>
      <c r="N10" s="72">
        <v>6.6288549999999997</v>
      </c>
      <c r="O10" s="72">
        <v>6.4494439999999997</v>
      </c>
      <c r="P10" s="72">
        <v>6.9567329999999998</v>
      </c>
      <c r="Q10" s="72">
        <v>7.4412320000000003</v>
      </c>
      <c r="R10" s="72">
        <v>7.6251939999999996</v>
      </c>
      <c r="S10" s="72">
        <v>7.7912379999999999</v>
      </c>
      <c r="T10" s="72">
        <v>8.6043610000000008</v>
      </c>
      <c r="U10" s="72">
        <v>7.4291660000000004</v>
      </c>
    </row>
    <row r="11" spans="1:21" s="72" customFormat="1" x14ac:dyDescent="0.3">
      <c r="A11" s="72" t="s">
        <v>527</v>
      </c>
      <c r="B11" s="72">
        <v>26.775656999999999</v>
      </c>
      <c r="C11" s="72">
        <v>25.590116999999999</v>
      </c>
      <c r="D11" s="72">
        <v>26.606749000000001</v>
      </c>
      <c r="E11" s="72">
        <v>27.121189999999999</v>
      </c>
      <c r="F11" s="72">
        <v>28.014934</v>
      </c>
      <c r="G11" s="72">
        <v>28.712992</v>
      </c>
      <c r="H11" s="72">
        <v>27.984850000000002</v>
      </c>
      <c r="I11" s="72">
        <v>29.119945999999999</v>
      </c>
      <c r="J11" s="72">
        <v>26.056508000000001</v>
      </c>
      <c r="K11" s="72">
        <v>25.758129</v>
      </c>
      <c r="L11" s="72">
        <v>24.734572</v>
      </c>
      <c r="M11" s="72">
        <v>26.661605000000002</v>
      </c>
      <c r="N11" s="72">
        <v>28.486352</v>
      </c>
      <c r="O11" s="72">
        <v>30.272649000000001</v>
      </c>
      <c r="P11" s="72">
        <v>30.293298</v>
      </c>
      <c r="Q11" s="72">
        <v>31.283436999999999</v>
      </c>
      <c r="R11" s="72">
        <v>33.446874999999999</v>
      </c>
      <c r="S11" s="72">
        <v>34.185197000000002</v>
      </c>
      <c r="T11" s="72">
        <v>31.495484999999999</v>
      </c>
      <c r="U11" s="72">
        <v>32.735925999999999</v>
      </c>
    </row>
    <row r="12" spans="1:21" s="72" customFormat="1" x14ac:dyDescent="0.3">
      <c r="A12" s="72" t="s">
        <v>528</v>
      </c>
      <c r="B12" s="72">
        <v>32.259073999999998</v>
      </c>
      <c r="C12" s="72">
        <v>33.436281999999999</v>
      </c>
      <c r="D12" s="72">
        <v>33.033746000000001</v>
      </c>
      <c r="E12" s="72">
        <v>33.710115999999999</v>
      </c>
      <c r="F12" s="72">
        <v>34.544941999999999</v>
      </c>
      <c r="G12" s="72">
        <v>34.841023999999997</v>
      </c>
      <c r="H12" s="72">
        <v>37.218949000000002</v>
      </c>
      <c r="I12" s="72">
        <v>34.964322000000003</v>
      </c>
      <c r="J12" s="72">
        <v>31.997102000000002</v>
      </c>
      <c r="K12" s="72">
        <v>31.969308999999999</v>
      </c>
      <c r="L12" s="72">
        <v>32.714001000000003</v>
      </c>
      <c r="M12" s="72">
        <v>32.003588999999998</v>
      </c>
      <c r="N12" s="72">
        <v>32.662177</v>
      </c>
      <c r="O12" s="72">
        <v>30.517178000000001</v>
      </c>
      <c r="P12" s="72">
        <v>34.626106</v>
      </c>
      <c r="Q12" s="72">
        <v>36.482031999999997</v>
      </c>
      <c r="R12" s="72">
        <v>33.907015999999999</v>
      </c>
      <c r="S12" s="72">
        <v>30.849651999999999</v>
      </c>
      <c r="T12" s="72">
        <v>34.975406</v>
      </c>
      <c r="U12" s="72">
        <v>35.502343000000003</v>
      </c>
    </row>
    <row r="13" spans="1:21" s="257" customFormat="1" x14ac:dyDescent="0.3">
      <c r="A13" s="257" t="s">
        <v>488</v>
      </c>
    </row>
    <row r="14" spans="1:21" s="72" customFormat="1" x14ac:dyDescent="0.3">
      <c r="A14" s="72" t="s">
        <v>483</v>
      </c>
      <c r="B14" s="72">
        <v>16.254693</v>
      </c>
      <c r="C14" s="72">
        <v>15.661765000000001</v>
      </c>
      <c r="D14" s="72">
        <v>15.380701999999999</v>
      </c>
      <c r="E14" s="72">
        <v>14.966376</v>
      </c>
      <c r="F14" s="72">
        <v>13.21499</v>
      </c>
      <c r="G14" s="72">
        <v>12.99696</v>
      </c>
      <c r="H14" s="72">
        <v>12.143802000000001</v>
      </c>
      <c r="I14" s="72">
        <v>11.8813</v>
      </c>
      <c r="J14" s="72">
        <v>17.353508999999999</v>
      </c>
      <c r="K14" s="72">
        <v>17.555717999999999</v>
      </c>
      <c r="L14" s="72">
        <v>17.120106</v>
      </c>
      <c r="M14" s="72">
        <v>17.41891</v>
      </c>
      <c r="N14" s="72">
        <v>14.759677</v>
      </c>
      <c r="O14" s="72">
        <v>15.393079999999999</v>
      </c>
      <c r="P14" s="72">
        <v>13.137801</v>
      </c>
      <c r="Q14" s="72">
        <v>10.764077</v>
      </c>
      <c r="R14" s="72">
        <v>10.935819</v>
      </c>
      <c r="S14" s="72">
        <v>14.802522</v>
      </c>
      <c r="T14" s="72">
        <v>11.510790999999999</v>
      </c>
      <c r="U14" s="72">
        <v>10.544319</v>
      </c>
    </row>
    <row r="15" spans="1:21" s="72" customFormat="1" x14ac:dyDescent="0.3">
      <c r="A15" s="72" t="s">
        <v>484</v>
      </c>
      <c r="B15" s="72">
        <v>9.0112640000000006</v>
      </c>
      <c r="C15" s="72">
        <v>8.9411760000000005</v>
      </c>
      <c r="D15" s="72">
        <v>9.2250300000000003</v>
      </c>
      <c r="E15" s="72">
        <v>8.9283160000000006</v>
      </c>
      <c r="F15" s="72">
        <v>8.0445200000000003</v>
      </c>
      <c r="G15" s="72">
        <v>7.5623100000000001</v>
      </c>
      <c r="H15" s="72">
        <v>7.5267520000000001</v>
      </c>
      <c r="I15" s="72">
        <v>8.1775970000000004</v>
      </c>
      <c r="J15" s="72">
        <v>9.2079850000000008</v>
      </c>
      <c r="K15" s="72">
        <v>8.9696750000000005</v>
      </c>
      <c r="L15" s="72">
        <v>9.3065689999999996</v>
      </c>
      <c r="M15" s="72">
        <v>8.1849550000000004</v>
      </c>
      <c r="N15" s="72">
        <v>7.8264570000000004</v>
      </c>
      <c r="O15" s="72">
        <v>6.9812940000000001</v>
      </c>
      <c r="P15" s="72">
        <v>5.8417159999999999</v>
      </c>
      <c r="Q15" s="72">
        <v>4.9821679999999997</v>
      </c>
      <c r="R15" s="72">
        <v>4.8404449999999999</v>
      </c>
      <c r="S15" s="72">
        <v>4.1154999999999999</v>
      </c>
      <c r="T15" s="72">
        <v>4.19909</v>
      </c>
      <c r="U15" s="72">
        <v>3.6882809999999999</v>
      </c>
    </row>
    <row r="16" spans="1:21" s="72" customFormat="1" x14ac:dyDescent="0.3">
      <c r="A16" s="72" t="s">
        <v>485</v>
      </c>
      <c r="B16" s="72">
        <v>4.0988740000000004</v>
      </c>
      <c r="C16" s="72">
        <v>4.3382350000000001</v>
      </c>
      <c r="D16" s="72">
        <v>4.5955570000000003</v>
      </c>
      <c r="E16" s="72">
        <v>3.7916729999999998</v>
      </c>
      <c r="F16" s="72">
        <v>4.4519580000000003</v>
      </c>
      <c r="G16" s="72">
        <v>4.1702130000000004</v>
      </c>
      <c r="H16" s="72">
        <v>4.2803899999999997</v>
      </c>
      <c r="I16" s="72">
        <v>4.4738930000000003</v>
      </c>
      <c r="J16" s="72">
        <v>4.9903409999999999</v>
      </c>
      <c r="K16" s="72">
        <v>4.9872120000000004</v>
      </c>
      <c r="L16" s="72">
        <v>5.0763109999999996</v>
      </c>
      <c r="M16" s="72">
        <v>5.7971009999999996</v>
      </c>
      <c r="N16" s="72">
        <v>6.0541609999999997</v>
      </c>
      <c r="O16" s="72">
        <v>5.9664999999999999</v>
      </c>
      <c r="P16" s="72">
        <v>5.67204</v>
      </c>
      <c r="Q16" s="72">
        <v>6.6789149999999999</v>
      </c>
      <c r="R16" s="72">
        <v>6.3583119999999997</v>
      </c>
      <c r="S16" s="72">
        <v>6.5217390000000002</v>
      </c>
      <c r="T16" s="72">
        <v>6.9593299999999996</v>
      </c>
      <c r="U16" s="72">
        <v>6.0232000000000001</v>
      </c>
    </row>
    <row r="17" spans="1:21" s="72" customFormat="1" x14ac:dyDescent="0.3">
      <c r="A17" s="72" t="s">
        <v>486</v>
      </c>
      <c r="B17" s="72">
        <v>31.085732</v>
      </c>
      <c r="C17" s="72">
        <v>30.367647000000002</v>
      </c>
      <c r="D17" s="72">
        <v>31.677123999999999</v>
      </c>
      <c r="E17" s="72">
        <v>32.264988000000002</v>
      </c>
      <c r="F17" s="72">
        <v>33.882784000000001</v>
      </c>
      <c r="G17" s="72">
        <v>34.431610999999997</v>
      </c>
      <c r="H17" s="72">
        <v>33.100878000000002</v>
      </c>
      <c r="I17" s="72">
        <v>35.326763999999997</v>
      </c>
      <c r="J17" s="72">
        <v>31.986478000000002</v>
      </c>
      <c r="K17" s="72">
        <v>31.019363999999999</v>
      </c>
      <c r="L17" s="72">
        <v>29.479098</v>
      </c>
      <c r="M17" s="72">
        <v>31.497585000000001</v>
      </c>
      <c r="N17" s="72">
        <v>33.361690000000003</v>
      </c>
      <c r="O17" s="72">
        <v>35.273260999999998</v>
      </c>
      <c r="P17" s="72">
        <v>35.256332999999998</v>
      </c>
      <c r="Q17" s="72">
        <v>34.907598</v>
      </c>
      <c r="R17" s="72">
        <v>38.293295000000001</v>
      </c>
      <c r="S17" s="72">
        <v>39.047460999999998</v>
      </c>
      <c r="T17" s="72">
        <v>34.047863999999997</v>
      </c>
      <c r="U17" s="72">
        <v>37.150506</v>
      </c>
    </row>
    <row r="18" spans="1:21" s="72" customFormat="1" x14ac:dyDescent="0.3">
      <c r="A18" s="72" t="s">
        <v>487</v>
      </c>
      <c r="B18" s="72">
        <v>39.549436999999998</v>
      </c>
      <c r="C18" s="72">
        <v>40.691175999999999</v>
      </c>
      <c r="D18" s="72">
        <v>39.121586999999998</v>
      </c>
      <c r="E18" s="72">
        <v>40.048648</v>
      </c>
      <c r="F18" s="72">
        <v>40.405748000000003</v>
      </c>
      <c r="G18" s="72">
        <v>40.838906000000001</v>
      </c>
      <c r="H18" s="72">
        <v>42.948177999999999</v>
      </c>
      <c r="I18" s="72">
        <v>40.140445999999997</v>
      </c>
      <c r="J18" s="72">
        <v>36.461686999999998</v>
      </c>
      <c r="K18" s="72">
        <v>37.468031000000003</v>
      </c>
      <c r="L18" s="72">
        <v>39.017916</v>
      </c>
      <c r="M18" s="72">
        <v>37.101449000000002</v>
      </c>
      <c r="N18" s="72">
        <v>37.998015000000002</v>
      </c>
      <c r="O18" s="72">
        <v>36.385866</v>
      </c>
      <c r="P18" s="72">
        <v>40.092109999999998</v>
      </c>
      <c r="Q18" s="72">
        <v>42.667242999999999</v>
      </c>
      <c r="R18" s="72">
        <v>39.572128999999997</v>
      </c>
      <c r="S18" s="72">
        <v>35.512777999999997</v>
      </c>
      <c r="T18" s="72">
        <v>43.282924999999999</v>
      </c>
      <c r="U18" s="72">
        <v>42.593693999999999</v>
      </c>
    </row>
    <row r="19" spans="1:21" s="72" customFormat="1" x14ac:dyDescent="0.3">
      <c r="A19" s="257" t="s">
        <v>489</v>
      </c>
    </row>
    <row r="20" spans="1:21" s="72" customFormat="1" x14ac:dyDescent="0.3">
      <c r="A20" s="72" t="s">
        <v>483</v>
      </c>
      <c r="B20" s="72">
        <v>43.035994000000002</v>
      </c>
      <c r="C20" s="72">
        <v>48.970587999999999</v>
      </c>
      <c r="D20" s="72">
        <v>40.203561999999998</v>
      </c>
      <c r="E20" s="72">
        <v>41.559370999999999</v>
      </c>
      <c r="F20" s="72">
        <v>39.718310000000002</v>
      </c>
      <c r="G20" s="72">
        <v>39.209726000000003</v>
      </c>
      <c r="H20" s="72">
        <v>36.680698</v>
      </c>
      <c r="I20" s="72">
        <v>37.542468999999997</v>
      </c>
      <c r="J20" s="72">
        <v>36.392915000000002</v>
      </c>
      <c r="K20" s="72">
        <v>39.817352</v>
      </c>
      <c r="L20" s="72">
        <v>41.625207000000003</v>
      </c>
      <c r="M20" s="72">
        <v>39.889578999999998</v>
      </c>
      <c r="N20" s="72">
        <v>36.782423999999999</v>
      </c>
      <c r="O20" s="72">
        <v>38.814180999999998</v>
      </c>
      <c r="P20" s="72">
        <v>35.878788</v>
      </c>
      <c r="Q20" s="72">
        <v>33.009183999999998</v>
      </c>
      <c r="R20" s="72">
        <v>31.261206999999999</v>
      </c>
      <c r="S20" s="72">
        <v>31.120332000000001</v>
      </c>
      <c r="T20" s="72">
        <v>32.525697999999998</v>
      </c>
      <c r="U20" s="72">
        <v>34.275092999999998</v>
      </c>
    </row>
    <row r="21" spans="1:21" s="72" customFormat="1" x14ac:dyDescent="0.3">
      <c r="A21" s="72" t="s">
        <v>484</v>
      </c>
      <c r="B21" s="72">
        <v>12.832551</v>
      </c>
      <c r="C21" s="72">
        <v>13.161765000000001</v>
      </c>
      <c r="D21" s="72">
        <v>11.026293000000001</v>
      </c>
      <c r="E21" s="72">
        <v>13.018598000000001</v>
      </c>
      <c r="F21" s="72">
        <v>13.169014000000001</v>
      </c>
      <c r="G21" s="72">
        <v>10.881459</v>
      </c>
      <c r="H21" s="72">
        <v>10.823812</v>
      </c>
      <c r="I21" s="72">
        <v>11.098528</v>
      </c>
      <c r="J21" s="72">
        <v>10.950081000000001</v>
      </c>
      <c r="K21" s="72">
        <v>11.232877</v>
      </c>
      <c r="L21" s="72">
        <v>11.525705</v>
      </c>
      <c r="M21" s="72">
        <v>10.559006</v>
      </c>
      <c r="N21" s="72">
        <v>8.7172219999999996</v>
      </c>
      <c r="O21" s="72">
        <v>6.4792180000000004</v>
      </c>
      <c r="P21" s="72">
        <v>5.8787880000000001</v>
      </c>
      <c r="Q21" s="72">
        <v>5.996759</v>
      </c>
      <c r="R21" s="72">
        <v>5.8577409999999999</v>
      </c>
      <c r="S21" s="72">
        <v>5.643154</v>
      </c>
      <c r="T21" s="72">
        <v>4.4052860000000003</v>
      </c>
      <c r="U21" s="72">
        <v>5.1301119999999996</v>
      </c>
    </row>
    <row r="22" spans="1:21" s="72" customFormat="1" x14ac:dyDescent="0.3">
      <c r="A22" s="72" t="s">
        <v>485</v>
      </c>
      <c r="B22" s="72">
        <v>6.1815340000000001</v>
      </c>
      <c r="C22" s="72">
        <v>5.6617649999999999</v>
      </c>
      <c r="D22" s="72">
        <v>6.1068699999999998</v>
      </c>
      <c r="E22" s="72">
        <v>5.8655220000000003</v>
      </c>
      <c r="F22" s="72">
        <v>5.7042250000000001</v>
      </c>
      <c r="G22" s="72">
        <v>6.2006079999999999</v>
      </c>
      <c r="H22" s="72">
        <v>6.3138909999999999</v>
      </c>
      <c r="I22" s="72">
        <v>8.1540199999999992</v>
      </c>
      <c r="J22" s="72">
        <v>9.3397749999999995</v>
      </c>
      <c r="K22" s="72">
        <v>7.5799089999999998</v>
      </c>
      <c r="L22" s="72">
        <v>6.1359870000000001</v>
      </c>
      <c r="M22" s="72">
        <v>7.1773639999999999</v>
      </c>
      <c r="N22" s="72">
        <v>8.1502479999999995</v>
      </c>
      <c r="O22" s="72">
        <v>9.2298290000000005</v>
      </c>
      <c r="P22" s="72">
        <v>8.6666670000000003</v>
      </c>
      <c r="Q22" s="72">
        <v>9.1842249999999996</v>
      </c>
      <c r="R22" s="72">
        <v>12.851165999999999</v>
      </c>
      <c r="S22" s="72">
        <v>10.373443999999999</v>
      </c>
      <c r="T22" s="72">
        <v>11.967695000000001</v>
      </c>
      <c r="U22" s="72">
        <v>9.6654280000000004</v>
      </c>
    </row>
    <row r="23" spans="1:21" s="72" customFormat="1" x14ac:dyDescent="0.3">
      <c r="A23" s="72" t="s">
        <v>486</v>
      </c>
      <c r="B23" s="72">
        <v>19.796557</v>
      </c>
      <c r="C23" s="72">
        <v>15.661765000000001</v>
      </c>
      <c r="D23" s="72">
        <v>20.695505000000001</v>
      </c>
      <c r="E23" s="72">
        <v>18.454936</v>
      </c>
      <c r="F23" s="72">
        <v>19.225352000000001</v>
      </c>
      <c r="G23" s="72">
        <v>18.662614000000001</v>
      </c>
      <c r="H23" s="72">
        <v>20.745640000000002</v>
      </c>
      <c r="I23" s="72">
        <v>19.082673</v>
      </c>
      <c r="J23" s="72">
        <v>17.874396000000001</v>
      </c>
      <c r="K23" s="72">
        <v>17.168949999999999</v>
      </c>
      <c r="L23" s="72">
        <v>18.822554</v>
      </c>
      <c r="M23" s="72">
        <v>17.736370000000001</v>
      </c>
      <c r="N23" s="72">
        <v>19.206237000000002</v>
      </c>
      <c r="O23" s="72">
        <v>24.022005</v>
      </c>
      <c r="P23" s="72">
        <v>23.515152</v>
      </c>
      <c r="Q23" s="72">
        <v>24.635331999999998</v>
      </c>
      <c r="R23" s="72">
        <v>24.088463999999998</v>
      </c>
      <c r="S23" s="72">
        <v>27.136928999999999</v>
      </c>
      <c r="T23" s="72">
        <v>28.340675000000001</v>
      </c>
      <c r="U23" s="72">
        <v>24.907063000000001</v>
      </c>
    </row>
    <row r="24" spans="1:21" s="72" customFormat="1" x14ac:dyDescent="0.3">
      <c r="A24" s="72" t="s">
        <v>487</v>
      </c>
      <c r="B24" s="72">
        <v>18.153365000000001</v>
      </c>
      <c r="C24" s="72">
        <v>16.544118000000001</v>
      </c>
      <c r="D24" s="72">
        <v>21.967769000000001</v>
      </c>
      <c r="E24" s="72">
        <v>21.101573999999999</v>
      </c>
      <c r="F24" s="72">
        <v>22.183098999999999</v>
      </c>
      <c r="G24" s="72">
        <v>25.045593</v>
      </c>
      <c r="H24" s="72">
        <v>25.435959</v>
      </c>
      <c r="I24" s="72">
        <v>24.122309999999999</v>
      </c>
      <c r="J24" s="72">
        <v>25.442834000000001</v>
      </c>
      <c r="K24" s="72">
        <v>24.200913</v>
      </c>
      <c r="L24" s="72">
        <v>21.890547000000002</v>
      </c>
      <c r="M24" s="72">
        <v>24.637681000000001</v>
      </c>
      <c r="N24" s="72">
        <v>27.14387</v>
      </c>
      <c r="O24" s="72">
        <v>21.454768000000001</v>
      </c>
      <c r="P24" s="72">
        <v>26.060606</v>
      </c>
      <c r="Q24" s="72">
        <v>27.174499999999998</v>
      </c>
      <c r="R24" s="72">
        <v>25.941423</v>
      </c>
      <c r="S24" s="72">
        <v>25.726140999999998</v>
      </c>
      <c r="T24" s="72">
        <v>22.760646000000001</v>
      </c>
      <c r="U24" s="72">
        <v>26.022304999999999</v>
      </c>
    </row>
    <row r="25" spans="1:21" s="257" customFormat="1" x14ac:dyDescent="0.3">
      <c r="A25" s="257" t="s">
        <v>490</v>
      </c>
    </row>
    <row r="26" spans="1:21" s="257" customFormat="1" x14ac:dyDescent="0.3">
      <c r="A26" s="72" t="s">
        <v>483</v>
      </c>
      <c r="B26" s="72">
        <v>39.0625</v>
      </c>
      <c r="C26" s="92">
        <v>44.852941000000001</v>
      </c>
      <c r="D26" s="72">
        <v>33.898305000000001</v>
      </c>
      <c r="E26" s="72">
        <v>39.285713999999999</v>
      </c>
      <c r="F26" s="72">
        <v>33.802816999999997</v>
      </c>
      <c r="G26" s="72">
        <v>30.487805000000002</v>
      </c>
      <c r="H26" s="72">
        <v>28.915662999999999</v>
      </c>
      <c r="I26" s="72">
        <v>32.768362000000003</v>
      </c>
      <c r="J26" s="72">
        <v>38.709676999999999</v>
      </c>
      <c r="K26" s="72">
        <v>29.357797999999999</v>
      </c>
      <c r="L26" s="72">
        <v>33.057850999999999</v>
      </c>
      <c r="M26" s="72">
        <v>26.109462000000001</v>
      </c>
      <c r="N26" s="72">
        <v>23.629918</v>
      </c>
      <c r="O26" s="72">
        <v>25.54102</v>
      </c>
      <c r="P26" s="72">
        <v>22.033693</v>
      </c>
      <c r="Q26" s="72">
        <v>19.540665000000001</v>
      </c>
      <c r="R26" s="72">
        <v>19.690450999999999</v>
      </c>
      <c r="S26" s="72">
        <v>22.477596999999999</v>
      </c>
      <c r="T26" s="72">
        <v>20.710667000000001</v>
      </c>
      <c r="U26" s="72">
        <v>20.316799</v>
      </c>
    </row>
    <row r="27" spans="1:21" s="257" customFormat="1" x14ac:dyDescent="0.3">
      <c r="A27" s="72" t="s">
        <v>484</v>
      </c>
      <c r="B27" s="72">
        <v>16.40625</v>
      </c>
      <c r="C27" s="72">
        <v>13.235294</v>
      </c>
      <c r="D27" s="72">
        <v>12.711864</v>
      </c>
      <c r="E27" s="72">
        <v>17.142856999999999</v>
      </c>
      <c r="F27" s="72">
        <v>18.309858999999999</v>
      </c>
      <c r="G27" s="72">
        <v>14.634145999999999</v>
      </c>
      <c r="H27" s="72">
        <v>9.6385539999999992</v>
      </c>
      <c r="I27" s="72">
        <v>10.169492</v>
      </c>
      <c r="J27" s="72">
        <v>11.290323000000001</v>
      </c>
      <c r="K27" s="72">
        <v>13.761468000000001</v>
      </c>
      <c r="L27" s="72">
        <v>13.223140000000001</v>
      </c>
      <c r="M27" s="72">
        <v>11.724138</v>
      </c>
      <c r="N27" s="72">
        <v>11.347518000000001</v>
      </c>
      <c r="O27" s="72">
        <v>7.9268289999999997</v>
      </c>
      <c r="P27" s="72">
        <v>4.2424239999999998</v>
      </c>
      <c r="Q27" s="72">
        <v>8.1081079999999996</v>
      </c>
      <c r="R27" s="72">
        <v>8.3832339999999999</v>
      </c>
      <c r="S27" s="72">
        <v>4.9586779999999999</v>
      </c>
      <c r="T27" s="72">
        <v>3.6764709999999998</v>
      </c>
      <c r="U27" s="72">
        <v>2.9850750000000001</v>
      </c>
    </row>
    <row r="28" spans="1:21" s="257" customFormat="1" x14ac:dyDescent="0.3">
      <c r="A28" s="72" t="s">
        <v>485</v>
      </c>
      <c r="B28" s="72">
        <v>3.90625</v>
      </c>
      <c r="C28" s="72">
        <v>5.1470589999999996</v>
      </c>
      <c r="D28" s="72">
        <v>8.4745760000000008</v>
      </c>
      <c r="E28" s="72">
        <v>5.7142860000000004</v>
      </c>
      <c r="F28" s="72">
        <v>4.9295770000000001</v>
      </c>
      <c r="G28" s="72">
        <v>7.9268289999999997</v>
      </c>
      <c r="H28" s="72">
        <v>5.4216870000000004</v>
      </c>
      <c r="I28" s="72">
        <v>9.6045200000000008</v>
      </c>
      <c r="J28" s="72">
        <v>8.8709679999999995</v>
      </c>
      <c r="K28" s="72">
        <v>5.5045869999999999</v>
      </c>
      <c r="L28" s="72">
        <v>6.6115700000000004</v>
      </c>
      <c r="M28" s="72">
        <v>6.8965519999999998</v>
      </c>
      <c r="N28" s="72">
        <v>7.0921989999999999</v>
      </c>
      <c r="O28" s="72">
        <v>10.365854000000001</v>
      </c>
      <c r="P28" s="72">
        <v>9.0909089999999999</v>
      </c>
      <c r="Q28" s="72">
        <v>8.1081079999999996</v>
      </c>
      <c r="R28" s="72">
        <v>14.371257</v>
      </c>
      <c r="S28" s="72">
        <v>10.743802000000001</v>
      </c>
      <c r="T28" s="72">
        <v>16.911764999999999</v>
      </c>
      <c r="U28" s="72">
        <v>10.447761</v>
      </c>
    </row>
    <row r="29" spans="1:21" s="257" customFormat="1" x14ac:dyDescent="0.3">
      <c r="A29" s="72" t="s">
        <v>486</v>
      </c>
      <c r="B29" s="72">
        <v>24.21875</v>
      </c>
      <c r="C29" s="92">
        <v>22.058824000000001</v>
      </c>
      <c r="D29" s="72">
        <v>23.728814</v>
      </c>
      <c r="E29" s="72">
        <v>17.857143000000001</v>
      </c>
      <c r="F29" s="72">
        <v>17.605633999999998</v>
      </c>
      <c r="G29" s="72">
        <v>25.609756000000001</v>
      </c>
      <c r="H29" s="72">
        <v>27.710843000000001</v>
      </c>
      <c r="I29" s="72">
        <v>23.728814</v>
      </c>
      <c r="J29" s="72">
        <v>18.548387000000002</v>
      </c>
      <c r="K29" s="72">
        <v>24.770641999999999</v>
      </c>
      <c r="L29" s="72">
        <v>23.140495999999999</v>
      </c>
      <c r="M29" s="72">
        <v>17.931034</v>
      </c>
      <c r="N29" s="72">
        <v>18.439716000000001</v>
      </c>
      <c r="O29" s="72">
        <v>30.487805000000002</v>
      </c>
      <c r="P29" s="72">
        <v>33.939394</v>
      </c>
      <c r="Q29" s="72">
        <v>30.27027</v>
      </c>
      <c r="R29" s="72">
        <v>23.353293000000001</v>
      </c>
      <c r="S29" s="72">
        <v>28.925619999999999</v>
      </c>
      <c r="T29" s="72">
        <v>18.382352999999998</v>
      </c>
      <c r="U29" s="72">
        <v>30.597014999999999</v>
      </c>
    </row>
    <row r="30" spans="1:21" s="257" customFormat="1" x14ac:dyDescent="0.3">
      <c r="A30" s="72" t="s">
        <v>487</v>
      </c>
      <c r="B30" s="72">
        <v>16.40625</v>
      </c>
      <c r="C30" s="92">
        <v>14.705882000000001</v>
      </c>
      <c r="D30" s="72">
        <v>21.186440999999999</v>
      </c>
      <c r="E30" s="72">
        <v>20</v>
      </c>
      <c r="F30" s="72">
        <v>25.352112999999999</v>
      </c>
      <c r="G30" s="72">
        <v>21.341463000000001</v>
      </c>
      <c r="H30" s="72">
        <v>28.313253</v>
      </c>
      <c r="I30" s="72">
        <v>23.728814</v>
      </c>
      <c r="J30" s="72">
        <v>22.580645000000001</v>
      </c>
      <c r="K30" s="72">
        <v>26.605505000000001</v>
      </c>
      <c r="L30" s="72">
        <v>23.966942</v>
      </c>
      <c r="M30" s="72">
        <v>26.896552</v>
      </c>
      <c r="N30" s="72">
        <v>32.624113000000001</v>
      </c>
      <c r="O30" s="72">
        <v>22.560976</v>
      </c>
      <c r="P30" s="72">
        <v>26.666667</v>
      </c>
      <c r="Q30" s="72">
        <v>22.162161999999999</v>
      </c>
      <c r="R30" s="72">
        <v>29.94012</v>
      </c>
      <c r="S30" s="72">
        <v>24.793388</v>
      </c>
      <c r="T30" s="72">
        <v>30.147058999999999</v>
      </c>
      <c r="U30" s="72">
        <v>23.880597000000002</v>
      </c>
    </row>
    <row r="31" spans="1:21" s="72" customFormat="1" x14ac:dyDescent="0.3">
      <c r="A31" s="257" t="s">
        <v>491</v>
      </c>
    </row>
    <row r="32" spans="1:21" s="72" customFormat="1" x14ac:dyDescent="0.3">
      <c r="A32" s="72" t="s">
        <v>483</v>
      </c>
      <c r="B32" s="72">
        <v>33.613610000000001</v>
      </c>
      <c r="C32" s="72">
        <v>32.873690000000003</v>
      </c>
      <c r="D32" s="72">
        <v>33.488765999999998</v>
      </c>
      <c r="E32" s="72">
        <v>31.747451000000002</v>
      </c>
      <c r="F32" s="72">
        <v>30.503698</v>
      </c>
      <c r="G32" s="72">
        <v>30.065359000000001</v>
      </c>
      <c r="H32" s="72">
        <v>27.712654000000001</v>
      </c>
      <c r="I32" s="72">
        <v>28.783802999999999</v>
      </c>
      <c r="J32" s="72">
        <v>33.3065</v>
      </c>
      <c r="K32" s="72">
        <v>34.163051000000003</v>
      </c>
      <c r="L32" s="72">
        <v>36.457901</v>
      </c>
      <c r="M32" s="72">
        <v>33.528903999999997</v>
      </c>
      <c r="N32" s="72">
        <v>31.430596999999999</v>
      </c>
      <c r="O32" s="72">
        <v>34.907535000000003</v>
      </c>
      <c r="P32" s="72">
        <v>29.692471000000001</v>
      </c>
      <c r="Q32" s="72">
        <v>27.14498</v>
      </c>
      <c r="R32" s="72">
        <v>27.741261000000002</v>
      </c>
      <c r="S32" s="72">
        <v>29.910806999999998</v>
      </c>
      <c r="T32" s="72">
        <v>29.258443</v>
      </c>
      <c r="U32" s="72">
        <v>29.044253999999999</v>
      </c>
    </row>
    <row r="33" spans="1:319" s="72" customFormat="1" x14ac:dyDescent="0.3">
      <c r="A33" s="72" t="s">
        <v>484</v>
      </c>
      <c r="B33" s="72">
        <v>11.028549</v>
      </c>
      <c r="C33" s="72">
        <v>11.16014</v>
      </c>
      <c r="D33" s="72">
        <v>10.767274</v>
      </c>
      <c r="E33" s="72">
        <v>11.089251000000001</v>
      </c>
      <c r="F33" s="72">
        <v>11.482917</v>
      </c>
      <c r="G33" s="72">
        <v>11.019912</v>
      </c>
      <c r="H33" s="72">
        <v>10.565073999999999</v>
      </c>
      <c r="I33" s="72">
        <v>10.038226999999999</v>
      </c>
      <c r="J33" s="72">
        <v>11.390622</v>
      </c>
      <c r="K33" s="72">
        <v>11.418132</v>
      </c>
      <c r="L33" s="72">
        <v>9.7262550000000001</v>
      </c>
      <c r="M33" s="72">
        <v>9.7670410000000007</v>
      </c>
      <c r="N33" s="72">
        <v>9.5195889999999999</v>
      </c>
      <c r="O33" s="72">
        <v>7.7028889999999999</v>
      </c>
      <c r="P33" s="72">
        <v>6.4535679999999997</v>
      </c>
      <c r="Q33" s="72">
        <v>5.4046750000000001</v>
      </c>
      <c r="R33" s="72">
        <v>5.8111740000000003</v>
      </c>
      <c r="S33" s="72">
        <v>5.1856460000000002</v>
      </c>
      <c r="T33" s="72">
        <v>4.185022</v>
      </c>
      <c r="U33" s="72">
        <v>4.1465230000000002</v>
      </c>
    </row>
    <row r="34" spans="1:319" s="72" customFormat="1" x14ac:dyDescent="0.3">
      <c r="A34" s="72" t="s">
        <v>485</v>
      </c>
      <c r="B34" s="72">
        <v>5.5533830000000002</v>
      </c>
      <c r="C34" s="72">
        <v>5.2767049999999998</v>
      </c>
      <c r="D34" s="72">
        <v>5.8075460000000003</v>
      </c>
      <c r="E34" s="72">
        <v>5.3657659999999998</v>
      </c>
      <c r="F34" s="72">
        <v>4.8256430000000003</v>
      </c>
      <c r="G34" s="72">
        <v>5.04636</v>
      </c>
      <c r="H34" s="72">
        <v>5.3201080000000003</v>
      </c>
      <c r="I34" s="72">
        <v>6.1022230000000004</v>
      </c>
      <c r="J34" s="72">
        <v>6.560676</v>
      </c>
      <c r="K34" s="72">
        <v>6.0516100000000002</v>
      </c>
      <c r="L34" s="72">
        <v>5.9933639999999997</v>
      </c>
      <c r="M34" s="72">
        <v>6.3848140000000004</v>
      </c>
      <c r="N34" s="72">
        <v>6.96685</v>
      </c>
      <c r="O34" s="72">
        <v>6.3579400000000001</v>
      </c>
      <c r="P34" s="72">
        <v>8.1351309999999994</v>
      </c>
      <c r="Q34" s="72">
        <v>7.9583839999999997</v>
      </c>
      <c r="R34" s="72">
        <v>7.9025990000000004</v>
      </c>
      <c r="S34" s="72">
        <v>8.7326280000000001</v>
      </c>
      <c r="T34" s="72">
        <v>9.8201169999999998</v>
      </c>
      <c r="U34" s="72">
        <v>8.6277430000000006</v>
      </c>
    </row>
    <row r="35" spans="1:319" s="72" customFormat="1" x14ac:dyDescent="0.3">
      <c r="A35" s="72" t="s">
        <v>486</v>
      </c>
      <c r="B35" s="72">
        <v>23.132577000000001</v>
      </c>
      <c r="C35" s="72">
        <v>22.099651000000001</v>
      </c>
      <c r="D35" s="72">
        <v>21.746503000000001</v>
      </c>
      <c r="E35" s="72">
        <v>22.858165</v>
      </c>
      <c r="F35" s="72">
        <v>22.877773999999999</v>
      </c>
      <c r="G35" s="72">
        <v>24.076606999999999</v>
      </c>
      <c r="H35" s="72">
        <v>23.399459</v>
      </c>
      <c r="I35" s="72">
        <v>23.870875999999999</v>
      </c>
      <c r="J35" s="72">
        <v>20.688267</v>
      </c>
      <c r="K35" s="72">
        <v>21.329070999999999</v>
      </c>
      <c r="L35" s="72">
        <v>20.282041</v>
      </c>
      <c r="M35" s="72">
        <v>22.847282</v>
      </c>
      <c r="N35" s="72">
        <v>24.711931</v>
      </c>
      <c r="O35" s="72">
        <v>25.584593999999999</v>
      </c>
      <c r="P35" s="72">
        <v>25.783971999999999</v>
      </c>
      <c r="Q35" s="72">
        <v>28.415078999999999</v>
      </c>
      <c r="R35" s="72">
        <v>29.728114999999999</v>
      </c>
      <c r="S35" s="72">
        <v>29.869322</v>
      </c>
      <c r="T35" s="72">
        <v>29.093245</v>
      </c>
      <c r="U35" s="72">
        <v>29.174413999999999</v>
      </c>
    </row>
    <row r="36" spans="1:319" s="72" customFormat="1" x14ac:dyDescent="0.3">
      <c r="A36" s="72" t="s">
        <v>487</v>
      </c>
      <c r="B36" s="72">
        <v>26.671880999999999</v>
      </c>
      <c r="C36" s="72">
        <v>28.589814000000001</v>
      </c>
      <c r="D36" s="72">
        <v>28.189910999999999</v>
      </c>
      <c r="E36" s="72">
        <v>28.939367000000001</v>
      </c>
      <c r="F36" s="72">
        <v>30.309968000000001</v>
      </c>
      <c r="G36" s="72">
        <v>29.791761999999999</v>
      </c>
      <c r="H36" s="72">
        <v>33.002704999999999</v>
      </c>
      <c r="I36" s="72">
        <v>31.20487</v>
      </c>
      <c r="J36" s="72">
        <v>28.053934000000002</v>
      </c>
      <c r="K36" s="72">
        <v>27.038136999999999</v>
      </c>
      <c r="L36" s="72">
        <v>27.54044</v>
      </c>
      <c r="M36" s="72">
        <v>27.471958999999998</v>
      </c>
      <c r="N36" s="72">
        <v>27.371034000000002</v>
      </c>
      <c r="O36" s="72">
        <v>25.447043000000001</v>
      </c>
      <c r="P36" s="72">
        <v>29.934857999999998</v>
      </c>
      <c r="Q36" s="72">
        <v>31.076882000000001</v>
      </c>
      <c r="R36" s="72">
        <v>28.816851</v>
      </c>
      <c r="S36" s="72">
        <v>26.301597000000001</v>
      </c>
      <c r="T36" s="72">
        <v>27.643172</v>
      </c>
      <c r="U36" s="72">
        <v>29.007065999999998</v>
      </c>
    </row>
    <row r="39" spans="1:319" ht="15.6" x14ac:dyDescent="0.3">
      <c r="A39" s="275" t="s">
        <v>382</v>
      </c>
    </row>
    <row r="40" spans="1:319" s="245" customFormat="1" ht="13.8" x14ac:dyDescent="0.3">
      <c r="B40" s="317" t="s">
        <v>355</v>
      </c>
      <c r="C40" s="317"/>
      <c r="D40" s="40" t="s">
        <v>122</v>
      </c>
      <c r="E40" s="259"/>
      <c r="S40" s="40" t="s">
        <v>123</v>
      </c>
      <c r="T40" s="259"/>
      <c r="AH40" s="40" t="s">
        <v>124</v>
      </c>
      <c r="AI40" s="259"/>
      <c r="AW40" s="40" t="s">
        <v>125</v>
      </c>
      <c r="AX40" s="259"/>
      <c r="BL40" s="40" t="s">
        <v>126</v>
      </c>
      <c r="BM40" s="259"/>
      <c r="CA40" s="40" t="s">
        <v>127</v>
      </c>
      <c r="CB40" s="259"/>
      <c r="CG40" s="58"/>
      <c r="CP40" s="40" t="s">
        <v>128</v>
      </c>
      <c r="CQ40" s="259"/>
      <c r="CV40" s="58"/>
      <c r="DF40" s="40" t="s">
        <v>129</v>
      </c>
      <c r="DG40" s="259"/>
      <c r="DL40" s="58"/>
      <c r="DV40" s="40" t="s">
        <v>130</v>
      </c>
      <c r="DW40" s="259"/>
      <c r="EB40" s="58"/>
      <c r="EK40" s="40" t="s">
        <v>131</v>
      </c>
      <c r="EL40" s="259"/>
      <c r="EQ40" s="58"/>
      <c r="EZ40" s="40" t="s">
        <v>132</v>
      </c>
      <c r="FA40" s="259"/>
      <c r="FF40" s="58"/>
      <c r="FO40" s="40" t="s">
        <v>133</v>
      </c>
      <c r="FP40" s="259"/>
      <c r="FU40" s="58"/>
      <c r="GD40" s="40" t="s">
        <v>134</v>
      </c>
      <c r="GE40" s="259"/>
      <c r="GJ40" s="58"/>
      <c r="GT40" s="40" t="s">
        <v>135</v>
      </c>
      <c r="GU40" s="259"/>
      <c r="GZ40" s="58"/>
      <c r="HI40" s="40" t="s">
        <v>136</v>
      </c>
      <c r="HJ40" s="259"/>
      <c r="HO40" s="58"/>
      <c r="HX40" s="40" t="s">
        <v>137</v>
      </c>
      <c r="HY40" s="259"/>
      <c r="HZ40" s="58"/>
      <c r="ID40" s="58"/>
      <c r="IG40" s="58"/>
      <c r="IN40" s="40" t="s">
        <v>138</v>
      </c>
      <c r="IO40" s="259"/>
      <c r="IP40" s="58"/>
      <c r="IT40" s="58"/>
      <c r="IW40" s="58"/>
      <c r="JC40" s="40" t="s">
        <v>139</v>
      </c>
      <c r="JD40" s="259"/>
      <c r="JR40" s="40" t="s">
        <v>140</v>
      </c>
      <c r="JS40" s="259"/>
      <c r="KG40" s="40" t="s">
        <v>141</v>
      </c>
      <c r="KH40" s="259"/>
      <c r="KV40" s="40" t="s">
        <v>142</v>
      </c>
      <c r="KW40" s="245" t="s">
        <v>492</v>
      </c>
    </row>
    <row r="41" spans="1:319" s="40" customFormat="1" ht="13.8" x14ac:dyDescent="0.3">
      <c r="B41" s="332"/>
      <c r="C41" s="332"/>
      <c r="D41" s="317" t="s">
        <v>451</v>
      </c>
      <c r="E41" s="317"/>
      <c r="F41" s="317"/>
      <c r="G41" s="317" t="s">
        <v>456</v>
      </c>
      <c r="H41" s="317"/>
      <c r="I41" s="317"/>
      <c r="J41" s="317" t="s">
        <v>458</v>
      </c>
      <c r="K41" s="317"/>
      <c r="L41" s="317"/>
      <c r="M41" s="317" t="s">
        <v>461</v>
      </c>
      <c r="N41" s="317"/>
      <c r="O41" s="317"/>
      <c r="P41" s="320" t="s">
        <v>16</v>
      </c>
      <c r="Q41" s="320"/>
      <c r="R41" s="156"/>
      <c r="S41" s="322" t="s">
        <v>451</v>
      </c>
      <c r="T41" s="317"/>
      <c r="U41" s="317"/>
      <c r="V41" s="317" t="s">
        <v>456</v>
      </c>
      <c r="W41" s="317"/>
      <c r="X41" s="317"/>
      <c r="Y41" s="317" t="s">
        <v>458</v>
      </c>
      <c r="Z41" s="317"/>
      <c r="AA41" s="317"/>
      <c r="AB41" s="317" t="s">
        <v>461</v>
      </c>
      <c r="AC41" s="317"/>
      <c r="AD41" s="317"/>
      <c r="AE41" s="320" t="s">
        <v>16</v>
      </c>
      <c r="AF41" s="320"/>
      <c r="AG41" s="156"/>
      <c r="AH41" s="322" t="s">
        <v>451</v>
      </c>
      <c r="AI41" s="317"/>
      <c r="AJ41" s="317"/>
      <c r="AK41" s="317" t="s">
        <v>456</v>
      </c>
      <c r="AL41" s="317"/>
      <c r="AM41" s="317"/>
      <c r="AN41" s="317" t="s">
        <v>458</v>
      </c>
      <c r="AO41" s="317"/>
      <c r="AP41" s="317"/>
      <c r="AQ41" s="317" t="s">
        <v>461</v>
      </c>
      <c r="AR41" s="317"/>
      <c r="AS41" s="317"/>
      <c r="AT41" s="317" t="s">
        <v>16</v>
      </c>
      <c r="AU41" s="317"/>
      <c r="AV41" s="321"/>
      <c r="AW41" s="322" t="s">
        <v>451</v>
      </c>
      <c r="AX41" s="317"/>
      <c r="AY41" s="317"/>
      <c r="AZ41" s="317" t="s">
        <v>456</v>
      </c>
      <c r="BA41" s="317"/>
      <c r="BB41" s="317"/>
      <c r="BC41" s="317" t="s">
        <v>458</v>
      </c>
      <c r="BD41" s="317"/>
      <c r="BE41" s="317"/>
      <c r="BF41" s="317" t="s">
        <v>461</v>
      </c>
      <c r="BG41" s="317"/>
      <c r="BH41" s="317"/>
      <c r="BI41" s="317" t="s">
        <v>16</v>
      </c>
      <c r="BJ41" s="317"/>
      <c r="BK41" s="321"/>
      <c r="BL41" s="322" t="s">
        <v>451</v>
      </c>
      <c r="BM41" s="317"/>
      <c r="BN41" s="317"/>
      <c r="BO41" s="317" t="s">
        <v>456</v>
      </c>
      <c r="BP41" s="317"/>
      <c r="BQ41" s="317"/>
      <c r="BR41" s="317" t="s">
        <v>458</v>
      </c>
      <c r="BS41" s="317"/>
      <c r="BT41" s="317"/>
      <c r="BU41" s="317" t="s">
        <v>461</v>
      </c>
      <c r="BV41" s="317"/>
      <c r="BW41" s="317"/>
      <c r="BX41" s="317" t="s">
        <v>16</v>
      </c>
      <c r="BY41" s="317"/>
      <c r="BZ41" s="321"/>
      <c r="CA41" s="320" t="s">
        <v>451</v>
      </c>
      <c r="CB41" s="320"/>
      <c r="CC41" s="320"/>
      <c r="CD41" s="320" t="s">
        <v>456</v>
      </c>
      <c r="CE41" s="320"/>
      <c r="CF41" s="320"/>
      <c r="CG41" s="320" t="s">
        <v>458</v>
      </c>
      <c r="CH41" s="320"/>
      <c r="CI41" s="320"/>
      <c r="CJ41" s="320" t="s">
        <v>461</v>
      </c>
      <c r="CK41" s="320"/>
      <c r="CL41" s="320"/>
      <c r="CM41" s="320" t="s">
        <v>16</v>
      </c>
      <c r="CN41" s="320"/>
      <c r="CO41" s="323"/>
      <c r="CP41" s="320" t="s">
        <v>451</v>
      </c>
      <c r="CQ41" s="320"/>
      <c r="CR41" s="320"/>
      <c r="CS41" s="320" t="s">
        <v>456</v>
      </c>
      <c r="CT41" s="320"/>
      <c r="CU41" s="320"/>
      <c r="CV41" s="320" t="s">
        <v>458</v>
      </c>
      <c r="CW41" s="320"/>
      <c r="CX41" s="320"/>
      <c r="CY41" s="320" t="s">
        <v>461</v>
      </c>
      <c r="CZ41" s="320"/>
      <c r="DA41" s="320"/>
      <c r="DB41" s="320" t="s">
        <v>16</v>
      </c>
      <c r="DC41" s="320"/>
      <c r="DD41" s="323"/>
      <c r="DE41" s="152"/>
      <c r="DF41" s="320" t="s">
        <v>451</v>
      </c>
      <c r="DG41" s="320"/>
      <c r="DH41" s="320"/>
      <c r="DI41" s="320" t="s">
        <v>456</v>
      </c>
      <c r="DJ41" s="320"/>
      <c r="DK41" s="320"/>
      <c r="DL41" s="320" t="s">
        <v>458</v>
      </c>
      <c r="DM41" s="320"/>
      <c r="DN41" s="320"/>
      <c r="DO41" s="320" t="s">
        <v>461</v>
      </c>
      <c r="DP41" s="320"/>
      <c r="DQ41" s="320"/>
      <c r="DR41" s="320" t="s">
        <v>16</v>
      </c>
      <c r="DS41" s="320"/>
      <c r="DT41" s="323"/>
      <c r="DU41" s="152"/>
      <c r="DV41" s="320" t="s">
        <v>451</v>
      </c>
      <c r="DW41" s="320"/>
      <c r="DX41" s="320"/>
      <c r="DY41" s="320" t="s">
        <v>456</v>
      </c>
      <c r="DZ41" s="320"/>
      <c r="EA41" s="320"/>
      <c r="EB41" s="320" t="s">
        <v>458</v>
      </c>
      <c r="EC41" s="320"/>
      <c r="ED41" s="320"/>
      <c r="EE41" s="320" t="s">
        <v>461</v>
      </c>
      <c r="EF41" s="320"/>
      <c r="EG41" s="320"/>
      <c r="EH41" s="320" t="s">
        <v>16</v>
      </c>
      <c r="EI41" s="320"/>
      <c r="EJ41" s="323"/>
      <c r="EK41" s="320" t="s">
        <v>451</v>
      </c>
      <c r="EL41" s="320"/>
      <c r="EM41" s="320"/>
      <c r="EN41" s="320" t="s">
        <v>456</v>
      </c>
      <c r="EO41" s="320"/>
      <c r="EP41" s="320"/>
      <c r="EQ41" s="320" t="s">
        <v>485</v>
      </c>
      <c r="ER41" s="320"/>
      <c r="ES41" s="320"/>
      <c r="ET41" s="320" t="s">
        <v>461</v>
      </c>
      <c r="EU41" s="320"/>
      <c r="EV41" s="320"/>
      <c r="EW41" s="320" t="s">
        <v>16</v>
      </c>
      <c r="EX41" s="320"/>
      <c r="EY41" s="323"/>
      <c r="EZ41" s="320" t="s">
        <v>451</v>
      </c>
      <c r="FA41" s="320"/>
      <c r="FB41" s="320"/>
      <c r="FC41" s="320" t="s">
        <v>456</v>
      </c>
      <c r="FD41" s="320"/>
      <c r="FE41" s="320"/>
      <c r="FF41" s="320" t="s">
        <v>458</v>
      </c>
      <c r="FG41" s="320"/>
      <c r="FH41" s="320"/>
      <c r="FI41" s="320" t="s">
        <v>461</v>
      </c>
      <c r="FJ41" s="320"/>
      <c r="FK41" s="320"/>
      <c r="FL41" s="320" t="s">
        <v>16</v>
      </c>
      <c r="FM41" s="320"/>
      <c r="FN41" s="323"/>
      <c r="FO41" s="320" t="s">
        <v>451</v>
      </c>
      <c r="FP41" s="320"/>
      <c r="FQ41" s="320"/>
      <c r="FR41" s="320" t="s">
        <v>456</v>
      </c>
      <c r="FS41" s="320"/>
      <c r="FT41" s="320"/>
      <c r="FU41" s="320" t="s">
        <v>458</v>
      </c>
      <c r="FV41" s="320"/>
      <c r="FW41" s="320"/>
      <c r="FX41" s="320" t="s">
        <v>461</v>
      </c>
      <c r="FY41" s="320"/>
      <c r="FZ41" s="320"/>
      <c r="GA41" s="320" t="s">
        <v>16</v>
      </c>
      <c r="GB41" s="320"/>
      <c r="GC41" s="323"/>
      <c r="GD41" s="320" t="s">
        <v>451</v>
      </c>
      <c r="GE41" s="320"/>
      <c r="GF41" s="320"/>
      <c r="GG41" s="320" t="s">
        <v>456</v>
      </c>
      <c r="GH41" s="320"/>
      <c r="GI41" s="320"/>
      <c r="GJ41" s="320" t="s">
        <v>458</v>
      </c>
      <c r="GK41" s="320"/>
      <c r="GL41" s="320"/>
      <c r="GM41" s="320" t="s">
        <v>461</v>
      </c>
      <c r="GN41" s="320"/>
      <c r="GO41" s="320"/>
      <c r="GP41" s="320" t="s">
        <v>16</v>
      </c>
      <c r="GQ41" s="320"/>
      <c r="GR41" s="323"/>
      <c r="GS41" s="152"/>
      <c r="GT41" s="320" t="s">
        <v>451</v>
      </c>
      <c r="GU41" s="320"/>
      <c r="GV41" s="320"/>
      <c r="GW41" s="320" t="s">
        <v>456</v>
      </c>
      <c r="GX41" s="320"/>
      <c r="GY41" s="320"/>
      <c r="GZ41" s="320" t="s">
        <v>485</v>
      </c>
      <c r="HA41" s="320"/>
      <c r="HB41" s="320"/>
      <c r="HC41" s="320" t="s">
        <v>461</v>
      </c>
      <c r="HD41" s="320"/>
      <c r="HE41" s="320"/>
      <c r="HF41" s="320" t="s">
        <v>16</v>
      </c>
      <c r="HG41" s="320"/>
      <c r="HH41" s="323"/>
      <c r="HI41" s="320" t="s">
        <v>451</v>
      </c>
      <c r="HJ41" s="320"/>
      <c r="HK41" s="320"/>
      <c r="HL41" s="320" t="s">
        <v>456</v>
      </c>
      <c r="HM41" s="320"/>
      <c r="HN41" s="320"/>
      <c r="HO41" s="320" t="s">
        <v>485</v>
      </c>
      <c r="HP41" s="320"/>
      <c r="HQ41" s="320"/>
      <c r="HR41" s="320" t="s">
        <v>461</v>
      </c>
      <c r="HS41" s="320"/>
      <c r="HT41" s="320"/>
      <c r="HU41" s="320" t="s">
        <v>16</v>
      </c>
      <c r="HV41" s="320"/>
      <c r="HW41" s="323"/>
      <c r="HX41" s="320" t="s">
        <v>451</v>
      </c>
      <c r="HY41" s="320"/>
      <c r="HZ41" s="320"/>
      <c r="IA41" s="320" t="s">
        <v>456</v>
      </c>
      <c r="IB41" s="320"/>
      <c r="IC41" s="320"/>
      <c r="ID41" s="320" t="s">
        <v>458</v>
      </c>
      <c r="IE41" s="320"/>
      <c r="IF41" s="320"/>
      <c r="IG41" s="320" t="s">
        <v>461</v>
      </c>
      <c r="IH41" s="320"/>
      <c r="II41" s="320"/>
      <c r="IJ41" s="320" t="s">
        <v>16</v>
      </c>
      <c r="IK41" s="320"/>
      <c r="IL41" s="323"/>
      <c r="IM41" s="152"/>
      <c r="IN41" s="320" t="s">
        <v>451</v>
      </c>
      <c r="IO41" s="320"/>
      <c r="IP41" s="320"/>
      <c r="IQ41" s="320" t="s">
        <v>456</v>
      </c>
      <c r="IR41" s="320"/>
      <c r="IS41" s="320"/>
      <c r="IT41" s="320" t="s">
        <v>458</v>
      </c>
      <c r="IU41" s="320"/>
      <c r="IV41" s="320"/>
      <c r="IW41" s="320" t="s">
        <v>461</v>
      </c>
      <c r="IX41" s="320"/>
      <c r="IY41" s="320"/>
      <c r="IZ41" s="320" t="s">
        <v>16</v>
      </c>
      <c r="JA41" s="320"/>
      <c r="JB41" s="323"/>
      <c r="JC41" s="320" t="s">
        <v>451</v>
      </c>
      <c r="JD41" s="320"/>
      <c r="JE41" s="320"/>
      <c r="JF41" s="320" t="s">
        <v>456</v>
      </c>
      <c r="JG41" s="320"/>
      <c r="JH41" s="320"/>
      <c r="JI41" s="320" t="s">
        <v>458</v>
      </c>
      <c r="JJ41" s="320"/>
      <c r="JK41" s="320"/>
      <c r="JL41" s="320" t="s">
        <v>461</v>
      </c>
      <c r="JM41" s="320"/>
      <c r="JN41" s="320"/>
      <c r="JO41" s="320" t="s">
        <v>16</v>
      </c>
      <c r="JP41" s="320"/>
      <c r="JQ41" s="323"/>
      <c r="JR41" s="320" t="s">
        <v>451</v>
      </c>
      <c r="JS41" s="320"/>
      <c r="JT41" s="320"/>
      <c r="JU41" s="320" t="s">
        <v>456</v>
      </c>
      <c r="JV41" s="320"/>
      <c r="JW41" s="320"/>
      <c r="JX41" s="320" t="s">
        <v>458</v>
      </c>
      <c r="JY41" s="320"/>
      <c r="JZ41" s="320"/>
      <c r="KA41" s="320" t="s">
        <v>461</v>
      </c>
      <c r="KB41" s="320"/>
      <c r="KC41" s="320"/>
      <c r="KD41" s="320" t="s">
        <v>16</v>
      </c>
      <c r="KE41" s="320"/>
      <c r="KF41" s="323"/>
      <c r="KG41" s="320" t="s">
        <v>451</v>
      </c>
      <c r="KH41" s="320"/>
      <c r="KI41" s="320"/>
      <c r="KJ41" s="320" t="s">
        <v>456</v>
      </c>
      <c r="KK41" s="320"/>
      <c r="KL41" s="320"/>
      <c r="KM41" s="320" t="s">
        <v>458</v>
      </c>
      <c r="KN41" s="320"/>
      <c r="KO41" s="320"/>
      <c r="KP41" s="320" t="s">
        <v>461</v>
      </c>
      <c r="KQ41" s="320"/>
      <c r="KR41" s="320"/>
      <c r="KS41" s="320" t="s">
        <v>16</v>
      </c>
      <c r="KT41" s="320"/>
      <c r="KU41" s="323"/>
      <c r="KV41" s="320" t="s">
        <v>451</v>
      </c>
      <c r="KW41" s="320"/>
      <c r="KX41" s="320"/>
      <c r="KY41" s="320" t="s">
        <v>456</v>
      </c>
      <c r="KZ41" s="320"/>
      <c r="LA41" s="320"/>
      <c r="LB41" s="320" t="s">
        <v>461</v>
      </c>
      <c r="LC41" s="320"/>
      <c r="LD41" s="320"/>
      <c r="LE41" s="320" t="s">
        <v>16</v>
      </c>
      <c r="LF41" s="320"/>
      <c r="LG41" s="323"/>
    </row>
    <row r="42" spans="1:319" s="245" customFormat="1" ht="27.6" x14ac:dyDescent="0.3">
      <c r="B42" s="328" t="s">
        <v>493</v>
      </c>
      <c r="C42" s="329"/>
      <c r="D42" s="243" t="s">
        <v>258</v>
      </c>
      <c r="E42" s="124" t="s">
        <v>384</v>
      </c>
      <c r="F42" s="243" t="s">
        <v>494</v>
      </c>
      <c r="G42" s="243" t="s">
        <v>258</v>
      </c>
      <c r="H42" s="154" t="s">
        <v>384</v>
      </c>
      <c r="I42" s="243" t="s">
        <v>494</v>
      </c>
      <c r="J42" s="243" t="s">
        <v>258</v>
      </c>
      <c r="K42" s="154" t="s">
        <v>384</v>
      </c>
      <c r="L42" s="243" t="s">
        <v>494</v>
      </c>
      <c r="M42" s="243" t="s">
        <v>258</v>
      </c>
      <c r="N42" s="154" t="s">
        <v>384</v>
      </c>
      <c r="O42" s="243" t="s">
        <v>494</v>
      </c>
      <c r="P42" s="243" t="s">
        <v>258</v>
      </c>
      <c r="Q42" s="154" t="s">
        <v>384</v>
      </c>
      <c r="R42" s="260" t="s">
        <v>494</v>
      </c>
      <c r="S42" s="243" t="s">
        <v>258</v>
      </c>
      <c r="T42" s="154" t="s">
        <v>384</v>
      </c>
      <c r="U42" s="243" t="s">
        <v>494</v>
      </c>
      <c r="V42" s="243" t="s">
        <v>258</v>
      </c>
      <c r="W42" s="154" t="s">
        <v>384</v>
      </c>
      <c r="X42" s="243" t="s">
        <v>494</v>
      </c>
      <c r="Y42" s="243" t="s">
        <v>258</v>
      </c>
      <c r="Z42" s="154" t="s">
        <v>384</v>
      </c>
      <c r="AA42" s="243" t="s">
        <v>494</v>
      </c>
      <c r="AB42" s="243" t="s">
        <v>258</v>
      </c>
      <c r="AC42" s="154" t="s">
        <v>384</v>
      </c>
      <c r="AD42" s="243" t="s">
        <v>494</v>
      </c>
      <c r="AE42" s="243" t="s">
        <v>258</v>
      </c>
      <c r="AF42" s="154" t="s">
        <v>384</v>
      </c>
      <c r="AG42" s="260" t="s">
        <v>494</v>
      </c>
      <c r="AH42" s="243" t="s">
        <v>258</v>
      </c>
      <c r="AI42" s="154" t="s">
        <v>384</v>
      </c>
      <c r="AJ42" s="243" t="s">
        <v>494</v>
      </c>
      <c r="AK42" s="243" t="s">
        <v>258</v>
      </c>
      <c r="AL42" s="154" t="s">
        <v>384</v>
      </c>
      <c r="AM42" s="243" t="s">
        <v>494</v>
      </c>
      <c r="AN42" s="243" t="s">
        <v>258</v>
      </c>
      <c r="AO42" s="154" t="s">
        <v>384</v>
      </c>
      <c r="AP42" s="243" t="s">
        <v>494</v>
      </c>
      <c r="AQ42" s="243" t="s">
        <v>258</v>
      </c>
      <c r="AR42" s="154" t="s">
        <v>384</v>
      </c>
      <c r="AS42" s="243" t="s">
        <v>494</v>
      </c>
      <c r="AT42" s="243" t="s">
        <v>258</v>
      </c>
      <c r="AU42" s="154" t="s">
        <v>384</v>
      </c>
      <c r="AV42" s="260" t="s">
        <v>494</v>
      </c>
      <c r="AW42" s="243" t="s">
        <v>258</v>
      </c>
      <c r="AX42" s="154" t="s">
        <v>384</v>
      </c>
      <c r="AY42" s="243" t="s">
        <v>494</v>
      </c>
      <c r="AZ42" s="243" t="s">
        <v>258</v>
      </c>
      <c r="BA42" s="154" t="s">
        <v>384</v>
      </c>
      <c r="BB42" s="243" t="s">
        <v>494</v>
      </c>
      <c r="BC42" s="243" t="s">
        <v>258</v>
      </c>
      <c r="BD42" s="154" t="s">
        <v>384</v>
      </c>
      <c r="BE42" s="243" t="s">
        <v>494</v>
      </c>
      <c r="BF42" s="243" t="s">
        <v>258</v>
      </c>
      <c r="BG42" s="154" t="s">
        <v>384</v>
      </c>
      <c r="BH42" s="243" t="s">
        <v>494</v>
      </c>
      <c r="BI42" s="243" t="s">
        <v>258</v>
      </c>
      <c r="BJ42" s="154" t="s">
        <v>384</v>
      </c>
      <c r="BK42" s="260" t="s">
        <v>494</v>
      </c>
      <c r="BL42" s="32" t="s">
        <v>258</v>
      </c>
      <c r="BM42" s="154" t="s">
        <v>384</v>
      </c>
      <c r="BN42" s="32" t="s">
        <v>494</v>
      </c>
      <c r="BO42" s="32" t="s">
        <v>258</v>
      </c>
      <c r="BP42" s="154" t="s">
        <v>384</v>
      </c>
      <c r="BQ42" s="32" t="s">
        <v>494</v>
      </c>
      <c r="BR42" s="32" t="s">
        <v>258</v>
      </c>
      <c r="BS42" s="154" t="s">
        <v>384</v>
      </c>
      <c r="BT42" s="32" t="s">
        <v>494</v>
      </c>
      <c r="BU42" s="32" t="s">
        <v>258</v>
      </c>
      <c r="BV42" s="154" t="s">
        <v>384</v>
      </c>
      <c r="BW42" s="32" t="s">
        <v>494</v>
      </c>
      <c r="BX42" s="32" t="s">
        <v>258</v>
      </c>
      <c r="BY42" s="154" t="s">
        <v>384</v>
      </c>
      <c r="BZ42" s="261" t="s">
        <v>494</v>
      </c>
      <c r="CA42" s="243" t="s">
        <v>258</v>
      </c>
      <c r="CB42" s="154" t="s">
        <v>384</v>
      </c>
      <c r="CC42" s="243" t="s">
        <v>494</v>
      </c>
      <c r="CD42" s="243" t="s">
        <v>258</v>
      </c>
      <c r="CE42" s="154" t="s">
        <v>384</v>
      </c>
      <c r="CF42" s="243" t="s">
        <v>494</v>
      </c>
      <c r="CG42" s="243" t="s">
        <v>258</v>
      </c>
      <c r="CH42" s="154" t="s">
        <v>384</v>
      </c>
      <c r="CI42" s="243" t="s">
        <v>494</v>
      </c>
      <c r="CJ42" s="243" t="s">
        <v>258</v>
      </c>
      <c r="CK42" s="154" t="s">
        <v>384</v>
      </c>
      <c r="CL42" s="243" t="s">
        <v>494</v>
      </c>
      <c r="CM42" s="243" t="s">
        <v>258</v>
      </c>
      <c r="CN42" s="154" t="s">
        <v>384</v>
      </c>
      <c r="CO42" s="260" t="s">
        <v>494</v>
      </c>
      <c r="CP42" s="243" t="s">
        <v>258</v>
      </c>
      <c r="CQ42" s="154" t="s">
        <v>384</v>
      </c>
      <c r="CR42" s="243" t="s">
        <v>494</v>
      </c>
      <c r="CS42" s="243" t="s">
        <v>258</v>
      </c>
      <c r="CT42" s="154" t="s">
        <v>384</v>
      </c>
      <c r="CU42" s="243" t="s">
        <v>494</v>
      </c>
      <c r="CV42" s="243" t="s">
        <v>258</v>
      </c>
      <c r="CW42" s="154" t="s">
        <v>384</v>
      </c>
      <c r="CX42" s="243" t="s">
        <v>494</v>
      </c>
      <c r="CY42" s="243" t="s">
        <v>258</v>
      </c>
      <c r="CZ42" s="154" t="s">
        <v>384</v>
      </c>
      <c r="DA42" s="243" t="s">
        <v>494</v>
      </c>
      <c r="DB42" s="243" t="s">
        <v>258</v>
      </c>
      <c r="DC42" s="154" t="s">
        <v>384</v>
      </c>
      <c r="DD42" s="260" t="s">
        <v>494</v>
      </c>
      <c r="DE42" s="262" t="s">
        <v>257</v>
      </c>
      <c r="DF42" s="243" t="s">
        <v>258</v>
      </c>
      <c r="DG42" s="154" t="s">
        <v>384</v>
      </c>
      <c r="DH42" s="243" t="s">
        <v>494</v>
      </c>
      <c r="DI42" s="243" t="s">
        <v>258</v>
      </c>
      <c r="DJ42" s="154" t="s">
        <v>384</v>
      </c>
      <c r="DK42" s="243" t="s">
        <v>494</v>
      </c>
      <c r="DL42" s="243" t="s">
        <v>258</v>
      </c>
      <c r="DM42" s="154" t="s">
        <v>384</v>
      </c>
      <c r="DN42" s="243" t="s">
        <v>494</v>
      </c>
      <c r="DO42" s="243" t="s">
        <v>258</v>
      </c>
      <c r="DP42" s="154" t="s">
        <v>384</v>
      </c>
      <c r="DQ42" s="243" t="s">
        <v>494</v>
      </c>
      <c r="DR42" s="243" t="s">
        <v>258</v>
      </c>
      <c r="DS42" s="154" t="s">
        <v>384</v>
      </c>
      <c r="DT42" s="260" t="s">
        <v>494</v>
      </c>
      <c r="DU42" s="262" t="s">
        <v>264</v>
      </c>
      <c r="DV42" s="243" t="s">
        <v>258</v>
      </c>
      <c r="DW42" s="154" t="s">
        <v>384</v>
      </c>
      <c r="DX42" s="243" t="s">
        <v>494</v>
      </c>
      <c r="DY42" s="243" t="s">
        <v>258</v>
      </c>
      <c r="DZ42" s="154" t="s">
        <v>384</v>
      </c>
      <c r="EA42" s="243" t="s">
        <v>494</v>
      </c>
      <c r="EB42" s="243" t="s">
        <v>258</v>
      </c>
      <c r="EC42" s="154" t="s">
        <v>384</v>
      </c>
      <c r="ED42" s="243" t="s">
        <v>494</v>
      </c>
      <c r="EE42" s="243" t="s">
        <v>258</v>
      </c>
      <c r="EF42" s="154" t="s">
        <v>384</v>
      </c>
      <c r="EG42" s="243" t="s">
        <v>494</v>
      </c>
      <c r="EH42" s="243" t="s">
        <v>258</v>
      </c>
      <c r="EI42" s="154" t="s">
        <v>384</v>
      </c>
      <c r="EJ42" s="260" t="s">
        <v>494</v>
      </c>
      <c r="EK42" s="243" t="s">
        <v>258</v>
      </c>
      <c r="EL42" s="154" t="s">
        <v>384</v>
      </c>
      <c r="EM42" s="243" t="s">
        <v>494</v>
      </c>
      <c r="EN42" s="243" t="s">
        <v>258</v>
      </c>
      <c r="EO42" s="154" t="s">
        <v>384</v>
      </c>
      <c r="EP42" s="243" t="s">
        <v>494</v>
      </c>
      <c r="EQ42" s="243" t="s">
        <v>258</v>
      </c>
      <c r="ER42" s="154" t="s">
        <v>384</v>
      </c>
      <c r="ES42" s="243" t="s">
        <v>494</v>
      </c>
      <c r="ET42" s="243" t="s">
        <v>258</v>
      </c>
      <c r="EU42" s="154" t="s">
        <v>384</v>
      </c>
      <c r="EV42" s="243" t="s">
        <v>494</v>
      </c>
      <c r="EW42" s="243" t="s">
        <v>258</v>
      </c>
      <c r="EX42" s="154" t="s">
        <v>384</v>
      </c>
      <c r="EY42" s="260" t="s">
        <v>494</v>
      </c>
      <c r="EZ42" s="243" t="s">
        <v>258</v>
      </c>
      <c r="FA42" s="154" t="s">
        <v>384</v>
      </c>
      <c r="FB42" s="243" t="s">
        <v>494</v>
      </c>
      <c r="FC42" s="243" t="s">
        <v>258</v>
      </c>
      <c r="FD42" s="154" t="s">
        <v>384</v>
      </c>
      <c r="FE42" s="243" t="s">
        <v>494</v>
      </c>
      <c r="FF42" s="243" t="s">
        <v>258</v>
      </c>
      <c r="FG42" s="154" t="s">
        <v>384</v>
      </c>
      <c r="FH42" s="243" t="s">
        <v>494</v>
      </c>
      <c r="FI42" s="243" t="s">
        <v>258</v>
      </c>
      <c r="FJ42" s="154" t="s">
        <v>384</v>
      </c>
      <c r="FK42" s="243" t="s">
        <v>494</v>
      </c>
      <c r="FL42" s="243" t="s">
        <v>258</v>
      </c>
      <c r="FM42" s="154" t="s">
        <v>384</v>
      </c>
      <c r="FN42" s="260" t="s">
        <v>494</v>
      </c>
      <c r="FO42" s="243" t="s">
        <v>258</v>
      </c>
      <c r="FP42" s="154" t="s">
        <v>384</v>
      </c>
      <c r="FQ42" s="243" t="s">
        <v>494</v>
      </c>
      <c r="FR42" s="243" t="s">
        <v>258</v>
      </c>
      <c r="FS42" s="154" t="s">
        <v>384</v>
      </c>
      <c r="FT42" s="243" t="s">
        <v>494</v>
      </c>
      <c r="FU42" s="243" t="s">
        <v>258</v>
      </c>
      <c r="FV42" s="154" t="s">
        <v>384</v>
      </c>
      <c r="FW42" s="243" t="s">
        <v>494</v>
      </c>
      <c r="FX42" s="243" t="s">
        <v>258</v>
      </c>
      <c r="FY42" s="154" t="s">
        <v>384</v>
      </c>
      <c r="FZ42" s="243" t="s">
        <v>494</v>
      </c>
      <c r="GA42" s="243" t="s">
        <v>258</v>
      </c>
      <c r="GB42" s="154" t="s">
        <v>384</v>
      </c>
      <c r="GC42" s="260" t="s">
        <v>494</v>
      </c>
      <c r="GD42" s="243" t="s">
        <v>258</v>
      </c>
      <c r="GE42" s="154" t="s">
        <v>384</v>
      </c>
      <c r="GF42" s="243" t="s">
        <v>494</v>
      </c>
      <c r="GG42" s="243" t="s">
        <v>258</v>
      </c>
      <c r="GH42" s="154" t="s">
        <v>384</v>
      </c>
      <c r="GI42" s="243" t="s">
        <v>494</v>
      </c>
      <c r="GJ42" s="243" t="s">
        <v>258</v>
      </c>
      <c r="GK42" s="154" t="s">
        <v>384</v>
      </c>
      <c r="GL42" s="243" t="s">
        <v>494</v>
      </c>
      <c r="GM42" s="243" t="s">
        <v>258</v>
      </c>
      <c r="GN42" s="154" t="s">
        <v>384</v>
      </c>
      <c r="GO42" s="243" t="s">
        <v>494</v>
      </c>
      <c r="GP42" s="243" t="s">
        <v>258</v>
      </c>
      <c r="GQ42" s="154" t="s">
        <v>384</v>
      </c>
      <c r="GR42" s="260" t="s">
        <v>494</v>
      </c>
      <c r="GS42" s="263" t="s">
        <v>264</v>
      </c>
      <c r="GT42" s="243" t="s">
        <v>258</v>
      </c>
      <c r="GU42" s="154" t="s">
        <v>384</v>
      </c>
      <c r="GV42" s="243" t="s">
        <v>494</v>
      </c>
      <c r="GW42" s="243" t="s">
        <v>258</v>
      </c>
      <c r="GX42" s="154" t="s">
        <v>384</v>
      </c>
      <c r="GY42" s="243" t="s">
        <v>494</v>
      </c>
      <c r="GZ42" s="243" t="s">
        <v>258</v>
      </c>
      <c r="HA42" s="154" t="s">
        <v>384</v>
      </c>
      <c r="HB42" s="243" t="s">
        <v>494</v>
      </c>
      <c r="HC42" s="243" t="s">
        <v>258</v>
      </c>
      <c r="HD42" s="154" t="s">
        <v>384</v>
      </c>
      <c r="HE42" s="243" t="s">
        <v>494</v>
      </c>
      <c r="HF42" s="243" t="s">
        <v>258</v>
      </c>
      <c r="HG42" s="154" t="s">
        <v>384</v>
      </c>
      <c r="HH42" s="260" t="s">
        <v>494</v>
      </c>
      <c r="HI42" s="243" t="s">
        <v>258</v>
      </c>
      <c r="HJ42" s="154" t="s">
        <v>384</v>
      </c>
      <c r="HK42" s="243" t="s">
        <v>494</v>
      </c>
      <c r="HL42" s="243" t="s">
        <v>258</v>
      </c>
      <c r="HM42" s="154" t="s">
        <v>384</v>
      </c>
      <c r="HN42" s="243" t="s">
        <v>494</v>
      </c>
      <c r="HO42" s="243" t="s">
        <v>258</v>
      </c>
      <c r="HP42" s="154" t="s">
        <v>384</v>
      </c>
      <c r="HQ42" s="243" t="s">
        <v>494</v>
      </c>
      <c r="HR42" s="243" t="s">
        <v>258</v>
      </c>
      <c r="HS42" s="154" t="s">
        <v>384</v>
      </c>
      <c r="HT42" s="243" t="s">
        <v>494</v>
      </c>
      <c r="HU42" s="243" t="s">
        <v>258</v>
      </c>
      <c r="HV42" s="154" t="s">
        <v>384</v>
      </c>
      <c r="HW42" s="260" t="s">
        <v>494</v>
      </c>
      <c r="HX42" s="243" t="s">
        <v>258</v>
      </c>
      <c r="HY42" s="154" t="s">
        <v>384</v>
      </c>
      <c r="HZ42" s="243" t="s">
        <v>494</v>
      </c>
      <c r="IA42" s="243" t="s">
        <v>258</v>
      </c>
      <c r="IB42" s="154" t="s">
        <v>384</v>
      </c>
      <c r="IC42" s="243" t="s">
        <v>494</v>
      </c>
      <c r="ID42" s="243" t="s">
        <v>258</v>
      </c>
      <c r="IE42" s="154" t="s">
        <v>384</v>
      </c>
      <c r="IF42" s="243" t="s">
        <v>494</v>
      </c>
      <c r="IG42" s="243" t="s">
        <v>258</v>
      </c>
      <c r="IH42" s="154" t="s">
        <v>384</v>
      </c>
      <c r="II42" s="243" t="s">
        <v>494</v>
      </c>
      <c r="IJ42" s="243" t="s">
        <v>258</v>
      </c>
      <c r="IK42" s="154" t="s">
        <v>384</v>
      </c>
      <c r="IL42" s="260" t="s">
        <v>494</v>
      </c>
      <c r="IM42" s="264" t="s">
        <v>264</v>
      </c>
      <c r="IN42" s="243" t="s">
        <v>258</v>
      </c>
      <c r="IO42" s="154" t="s">
        <v>384</v>
      </c>
      <c r="IP42" s="243" t="s">
        <v>494</v>
      </c>
      <c r="IQ42" s="243" t="s">
        <v>258</v>
      </c>
      <c r="IR42" s="154" t="s">
        <v>384</v>
      </c>
      <c r="IS42" s="243" t="s">
        <v>494</v>
      </c>
      <c r="IT42" s="243" t="s">
        <v>258</v>
      </c>
      <c r="IU42" s="154" t="s">
        <v>384</v>
      </c>
      <c r="IV42" s="243" t="s">
        <v>494</v>
      </c>
      <c r="IW42" s="243" t="s">
        <v>258</v>
      </c>
      <c r="IX42" s="154" t="s">
        <v>384</v>
      </c>
      <c r="IY42" s="243" t="s">
        <v>494</v>
      </c>
      <c r="IZ42" s="243" t="s">
        <v>258</v>
      </c>
      <c r="JA42" s="154" t="s">
        <v>384</v>
      </c>
      <c r="JB42" s="260" t="s">
        <v>494</v>
      </c>
      <c r="JC42" s="243" t="s">
        <v>258</v>
      </c>
      <c r="JD42" s="154" t="s">
        <v>384</v>
      </c>
      <c r="JE42" s="243" t="s">
        <v>494</v>
      </c>
      <c r="JF42" s="243" t="s">
        <v>258</v>
      </c>
      <c r="JG42" s="154" t="s">
        <v>384</v>
      </c>
      <c r="JH42" s="243" t="s">
        <v>494</v>
      </c>
      <c r="JI42" s="243" t="s">
        <v>258</v>
      </c>
      <c r="JJ42" s="154" t="s">
        <v>384</v>
      </c>
      <c r="JK42" s="243" t="s">
        <v>494</v>
      </c>
      <c r="JL42" s="243" t="s">
        <v>258</v>
      </c>
      <c r="JM42" s="154" t="s">
        <v>384</v>
      </c>
      <c r="JN42" s="243" t="s">
        <v>494</v>
      </c>
      <c r="JO42" s="243" t="s">
        <v>258</v>
      </c>
      <c r="JP42" s="154" t="s">
        <v>384</v>
      </c>
      <c r="JQ42" s="260" t="s">
        <v>494</v>
      </c>
      <c r="JR42" s="243" t="s">
        <v>258</v>
      </c>
      <c r="JS42" s="154" t="s">
        <v>384</v>
      </c>
      <c r="JT42" s="243" t="s">
        <v>494</v>
      </c>
      <c r="JU42" s="243" t="s">
        <v>258</v>
      </c>
      <c r="JV42" s="154" t="s">
        <v>384</v>
      </c>
      <c r="JW42" s="243" t="s">
        <v>494</v>
      </c>
      <c r="JX42" s="243" t="s">
        <v>258</v>
      </c>
      <c r="JY42" s="154" t="s">
        <v>384</v>
      </c>
      <c r="JZ42" s="243" t="s">
        <v>494</v>
      </c>
      <c r="KA42" s="243" t="s">
        <v>258</v>
      </c>
      <c r="KB42" s="154" t="s">
        <v>384</v>
      </c>
      <c r="KC42" s="243" t="s">
        <v>494</v>
      </c>
      <c r="KD42" s="243" t="s">
        <v>258</v>
      </c>
      <c r="KE42" s="154" t="s">
        <v>384</v>
      </c>
      <c r="KF42" s="260" t="s">
        <v>494</v>
      </c>
      <c r="KG42" s="243" t="s">
        <v>258</v>
      </c>
      <c r="KH42" s="154" t="s">
        <v>384</v>
      </c>
      <c r="KI42" s="243" t="s">
        <v>494</v>
      </c>
      <c r="KJ42" s="243" t="s">
        <v>258</v>
      </c>
      <c r="KK42" s="154" t="s">
        <v>384</v>
      </c>
      <c r="KL42" s="243" t="s">
        <v>494</v>
      </c>
      <c r="KM42" s="243" t="s">
        <v>258</v>
      </c>
      <c r="KN42" s="154" t="s">
        <v>384</v>
      </c>
      <c r="KO42" s="243" t="s">
        <v>494</v>
      </c>
      <c r="KP42" s="243" t="s">
        <v>258</v>
      </c>
      <c r="KQ42" s="154" t="s">
        <v>384</v>
      </c>
      <c r="KR42" s="243" t="s">
        <v>494</v>
      </c>
      <c r="KS42" s="243" t="s">
        <v>258</v>
      </c>
      <c r="KT42" s="154" t="s">
        <v>384</v>
      </c>
      <c r="KU42" s="260" t="s">
        <v>494</v>
      </c>
      <c r="KV42" s="243" t="s">
        <v>258</v>
      </c>
      <c r="KW42" s="124" t="s">
        <v>495</v>
      </c>
      <c r="KX42" s="243" t="s">
        <v>494</v>
      </c>
      <c r="KY42" s="243" t="s">
        <v>258</v>
      </c>
      <c r="KZ42" s="124" t="s">
        <v>495</v>
      </c>
      <c r="LA42" s="243" t="s">
        <v>494</v>
      </c>
      <c r="LB42" s="243" t="s">
        <v>258</v>
      </c>
      <c r="LC42" s="124" t="s">
        <v>495</v>
      </c>
      <c r="LD42" s="243" t="s">
        <v>494</v>
      </c>
      <c r="LE42" s="243" t="s">
        <v>258</v>
      </c>
      <c r="LF42" s="124" t="s">
        <v>495</v>
      </c>
      <c r="LG42" s="243" t="s">
        <v>494</v>
      </c>
    </row>
    <row r="43" spans="1:319" s="245" customFormat="1" ht="14.4" customHeight="1" x14ac:dyDescent="0.3">
      <c r="B43" s="324" t="s">
        <v>496</v>
      </c>
      <c r="C43" s="325"/>
      <c r="D43" s="245">
        <v>0</v>
      </c>
      <c r="E43" s="245">
        <f>D43</f>
        <v>0</v>
      </c>
      <c r="G43" s="245">
        <v>0</v>
      </c>
      <c r="H43" s="245">
        <f>G43</f>
        <v>0</v>
      </c>
      <c r="J43" s="245">
        <v>0</v>
      </c>
      <c r="K43" s="245">
        <f>J43</f>
        <v>0</v>
      </c>
      <c r="M43" s="245">
        <v>0</v>
      </c>
      <c r="N43" s="245">
        <f>M43</f>
        <v>0</v>
      </c>
      <c r="P43" s="245">
        <v>1</v>
      </c>
      <c r="Q43" s="245">
        <f>P43</f>
        <v>1</v>
      </c>
      <c r="R43" s="130"/>
      <c r="S43" s="245">
        <v>0</v>
      </c>
      <c r="T43" s="245">
        <f>S43</f>
        <v>0</v>
      </c>
      <c r="V43" s="245">
        <v>0</v>
      </c>
      <c r="W43" s="245">
        <f>V43</f>
        <v>0</v>
      </c>
      <c r="Y43" s="245">
        <v>0</v>
      </c>
      <c r="Z43" s="245">
        <f>Y43</f>
        <v>0</v>
      </c>
      <c r="AB43" s="245">
        <v>0</v>
      </c>
      <c r="AC43" s="245">
        <f>AB43</f>
        <v>0</v>
      </c>
      <c r="AE43" s="245">
        <v>0</v>
      </c>
      <c r="AF43" s="245">
        <f>AE43</f>
        <v>0</v>
      </c>
      <c r="AG43" s="130"/>
      <c r="AH43" s="245">
        <v>0</v>
      </c>
      <c r="AI43" s="245">
        <f>AH43</f>
        <v>0</v>
      </c>
      <c r="AK43" s="245">
        <v>0</v>
      </c>
      <c r="AL43" s="245">
        <f>AK43</f>
        <v>0</v>
      </c>
      <c r="AN43" s="245">
        <v>0</v>
      </c>
      <c r="AO43" s="245">
        <f>AN43</f>
        <v>0</v>
      </c>
      <c r="AQ43" s="245">
        <v>0</v>
      </c>
      <c r="AR43" s="245">
        <f>AQ43</f>
        <v>0</v>
      </c>
      <c r="AT43" s="245">
        <v>0</v>
      </c>
      <c r="AU43" s="245">
        <f>AT43</f>
        <v>0</v>
      </c>
      <c r="AV43" s="130"/>
      <c r="AW43" s="245">
        <v>0</v>
      </c>
      <c r="AX43" s="245">
        <f>AW43</f>
        <v>0</v>
      </c>
      <c r="AZ43" s="245">
        <v>0</v>
      </c>
      <c r="BA43" s="245">
        <f>AZ43</f>
        <v>0</v>
      </c>
      <c r="BC43" s="245">
        <v>0</v>
      </c>
      <c r="BD43" s="245">
        <f>BC43</f>
        <v>0</v>
      </c>
      <c r="BF43" s="245">
        <v>0</v>
      </c>
      <c r="BG43" s="245">
        <f>BF43</f>
        <v>0</v>
      </c>
      <c r="BI43" s="245">
        <v>0</v>
      </c>
      <c r="BJ43" s="245">
        <f>BI43</f>
        <v>0</v>
      </c>
      <c r="BK43" s="130"/>
      <c r="BL43" s="241">
        <v>0</v>
      </c>
      <c r="BM43" s="241">
        <f>BL43</f>
        <v>0</v>
      </c>
      <c r="BN43" s="241"/>
      <c r="BO43" s="241">
        <v>0</v>
      </c>
      <c r="BP43" s="241">
        <f>BO43</f>
        <v>0</v>
      </c>
      <c r="BQ43" s="241"/>
      <c r="BR43" s="241">
        <v>1</v>
      </c>
      <c r="BS43" s="241">
        <f>BR43</f>
        <v>1</v>
      </c>
      <c r="BT43" s="241"/>
      <c r="BU43" s="241">
        <v>3</v>
      </c>
      <c r="BV43" s="241">
        <f>BU43</f>
        <v>3</v>
      </c>
      <c r="BW43" s="241"/>
      <c r="BX43" s="241">
        <v>7</v>
      </c>
      <c r="BY43" s="241">
        <f>BX43</f>
        <v>7</v>
      </c>
      <c r="BZ43" s="125"/>
      <c r="CA43" s="245">
        <v>1</v>
      </c>
      <c r="CB43" s="245">
        <f>CA43</f>
        <v>1</v>
      </c>
      <c r="CD43" s="245">
        <v>0</v>
      </c>
      <c r="CE43" s="245">
        <f>CD43</f>
        <v>0</v>
      </c>
      <c r="CG43" s="245">
        <v>0</v>
      </c>
      <c r="CH43" s="245">
        <f>CG43</f>
        <v>0</v>
      </c>
      <c r="CJ43" s="245">
        <v>1</v>
      </c>
      <c r="CK43" s="245">
        <f>CJ43</f>
        <v>1</v>
      </c>
      <c r="CM43" s="245">
        <v>5</v>
      </c>
      <c r="CN43" s="245">
        <f>CM43</f>
        <v>5</v>
      </c>
      <c r="CO43" s="130"/>
      <c r="CP43" s="245">
        <v>1</v>
      </c>
      <c r="CQ43" s="245">
        <f>CP43</f>
        <v>1</v>
      </c>
      <c r="CS43" s="245">
        <v>0</v>
      </c>
      <c r="CT43" s="245">
        <f>CS43</f>
        <v>0</v>
      </c>
      <c r="CV43" s="245">
        <v>0</v>
      </c>
      <c r="CW43" s="245">
        <f>CV43</f>
        <v>0</v>
      </c>
      <c r="CY43" s="245">
        <v>5</v>
      </c>
      <c r="CZ43" s="245">
        <f>CY43</f>
        <v>5</v>
      </c>
      <c r="DB43" s="245">
        <v>6</v>
      </c>
      <c r="DC43" s="245">
        <f>DB43</f>
        <v>6</v>
      </c>
      <c r="DD43" s="130"/>
      <c r="DE43" s="130" t="s">
        <v>272</v>
      </c>
      <c r="DF43" s="241">
        <v>0</v>
      </c>
      <c r="DG43" s="241">
        <f>DF43</f>
        <v>0</v>
      </c>
      <c r="DH43" s="241"/>
      <c r="DI43" s="241">
        <v>3</v>
      </c>
      <c r="DJ43" s="241">
        <f>DI43</f>
        <v>3</v>
      </c>
      <c r="DK43" s="241"/>
      <c r="DL43" s="241">
        <v>0</v>
      </c>
      <c r="DM43" s="241">
        <f>DL43</f>
        <v>0</v>
      </c>
      <c r="DN43" s="241"/>
      <c r="DO43" s="241">
        <v>7</v>
      </c>
      <c r="DP43" s="241">
        <f>DO43</f>
        <v>7</v>
      </c>
      <c r="DQ43" s="241"/>
      <c r="DR43" s="241">
        <v>12</v>
      </c>
      <c r="DS43" s="241">
        <f>DR43</f>
        <v>12</v>
      </c>
      <c r="DT43" s="125"/>
      <c r="DU43" s="130" t="s">
        <v>273</v>
      </c>
      <c r="DV43" s="241">
        <v>1</v>
      </c>
      <c r="DW43" s="241">
        <f>DV43</f>
        <v>1</v>
      </c>
      <c r="DX43" s="241"/>
      <c r="DY43" s="241">
        <v>0</v>
      </c>
      <c r="DZ43" s="241">
        <f>DY43</f>
        <v>0</v>
      </c>
      <c r="EA43" s="241"/>
      <c r="EB43" s="241">
        <v>1</v>
      </c>
      <c r="EC43" s="241">
        <f>EB43</f>
        <v>1</v>
      </c>
      <c r="ED43" s="241"/>
      <c r="EE43" s="241">
        <v>4</v>
      </c>
      <c r="EF43" s="241">
        <f>EE43</f>
        <v>4</v>
      </c>
      <c r="EG43" s="241"/>
      <c r="EH43" s="241">
        <v>9</v>
      </c>
      <c r="EI43" s="241">
        <f>EH43</f>
        <v>9</v>
      </c>
      <c r="EJ43" s="125"/>
      <c r="EK43" s="245">
        <v>0</v>
      </c>
      <c r="EL43" s="245">
        <f>EK43</f>
        <v>0</v>
      </c>
      <c r="EN43" s="245">
        <v>1</v>
      </c>
      <c r="EO43" s="245">
        <f>EN43</f>
        <v>1</v>
      </c>
      <c r="EQ43" s="245">
        <v>0</v>
      </c>
      <c r="ER43" s="245">
        <f>EQ43</f>
        <v>0</v>
      </c>
      <c r="ET43" s="245">
        <v>4</v>
      </c>
      <c r="EU43" s="245">
        <f>ET43</f>
        <v>4</v>
      </c>
      <c r="EW43" s="245">
        <v>7</v>
      </c>
      <c r="EX43" s="245">
        <f>EW43</f>
        <v>7</v>
      </c>
      <c r="EY43" s="130"/>
      <c r="EZ43" s="245">
        <v>1</v>
      </c>
      <c r="FA43" s="245">
        <f>EZ43</f>
        <v>1</v>
      </c>
      <c r="FC43" s="245">
        <v>0</v>
      </c>
      <c r="FD43" s="245">
        <f>FC43</f>
        <v>0</v>
      </c>
      <c r="FF43" s="245">
        <v>0</v>
      </c>
      <c r="FG43" s="245">
        <f>FF43</f>
        <v>0</v>
      </c>
      <c r="FI43" s="245">
        <v>1</v>
      </c>
      <c r="FJ43" s="245">
        <f>FI43</f>
        <v>1</v>
      </c>
      <c r="FL43" s="245">
        <v>4</v>
      </c>
      <c r="FM43" s="245">
        <f>FL43</f>
        <v>4</v>
      </c>
      <c r="FN43" s="130"/>
      <c r="FO43" s="241">
        <v>0</v>
      </c>
      <c r="FP43" s="241">
        <f>FO43</f>
        <v>0</v>
      </c>
      <c r="FQ43" s="241"/>
      <c r="FR43" s="241">
        <v>0</v>
      </c>
      <c r="FS43" s="241">
        <f>FR43</f>
        <v>0</v>
      </c>
      <c r="FT43" s="241"/>
      <c r="FU43" s="241">
        <v>0</v>
      </c>
      <c r="FV43" s="241">
        <f>FU43</f>
        <v>0</v>
      </c>
      <c r="FW43" s="241"/>
      <c r="FX43" s="241">
        <v>2</v>
      </c>
      <c r="FY43" s="241">
        <f>FX43</f>
        <v>2</v>
      </c>
      <c r="FZ43" s="241"/>
      <c r="GA43" s="241">
        <v>5</v>
      </c>
      <c r="GB43" s="241">
        <f>GA43</f>
        <v>5</v>
      </c>
      <c r="GC43" s="125"/>
      <c r="GD43" s="241">
        <v>0</v>
      </c>
      <c r="GE43" s="241">
        <f>GD43</f>
        <v>0</v>
      </c>
      <c r="GF43" s="241"/>
      <c r="GG43" s="241">
        <v>0</v>
      </c>
      <c r="GH43" s="241">
        <f>GG43</f>
        <v>0</v>
      </c>
      <c r="GI43" s="241"/>
      <c r="GJ43" s="241">
        <v>0</v>
      </c>
      <c r="GK43" s="241">
        <f>GJ43</f>
        <v>0</v>
      </c>
      <c r="GL43" s="241"/>
      <c r="GM43" s="241">
        <v>3</v>
      </c>
      <c r="GN43" s="241">
        <f>GM43</f>
        <v>3</v>
      </c>
      <c r="GO43" s="241"/>
      <c r="GP43" s="241">
        <v>3</v>
      </c>
      <c r="GQ43" s="241">
        <f>GP43</f>
        <v>3</v>
      </c>
      <c r="GR43" s="125"/>
      <c r="GS43" s="130" t="s">
        <v>274</v>
      </c>
      <c r="GT43" s="245">
        <v>2</v>
      </c>
      <c r="GU43" s="245">
        <f>GT43</f>
        <v>2</v>
      </c>
      <c r="GW43" s="245">
        <v>0</v>
      </c>
      <c r="GX43" s="245">
        <f>GW43</f>
        <v>0</v>
      </c>
      <c r="GZ43" s="245">
        <v>1</v>
      </c>
      <c r="HA43" s="245">
        <f>GZ43</f>
        <v>1</v>
      </c>
      <c r="HC43" s="245">
        <v>13</v>
      </c>
      <c r="HD43" s="245">
        <f>HC43</f>
        <v>13</v>
      </c>
      <c r="HF43" s="245">
        <v>22</v>
      </c>
      <c r="HG43" s="245">
        <f>HF43</f>
        <v>22</v>
      </c>
      <c r="HH43" s="130"/>
      <c r="HI43" s="245">
        <v>0</v>
      </c>
      <c r="HJ43" s="245">
        <f>HI43</f>
        <v>0</v>
      </c>
      <c r="HL43" s="245">
        <v>0</v>
      </c>
      <c r="HM43" s="245">
        <f>HL43</f>
        <v>0</v>
      </c>
      <c r="HO43" s="245">
        <v>1</v>
      </c>
      <c r="HP43" s="245">
        <f>HO43</f>
        <v>1</v>
      </c>
      <c r="HR43" s="245">
        <v>5</v>
      </c>
      <c r="HS43" s="245">
        <f>HR43</f>
        <v>5</v>
      </c>
      <c r="HU43" s="245">
        <v>9</v>
      </c>
      <c r="HV43" s="245">
        <f>HU43</f>
        <v>9</v>
      </c>
      <c r="HW43" s="130"/>
      <c r="HX43" s="245">
        <v>1</v>
      </c>
      <c r="HY43" s="245">
        <f>HX43</f>
        <v>1</v>
      </c>
      <c r="IA43" s="245">
        <v>0</v>
      </c>
      <c r="IB43" s="245">
        <f>IA43</f>
        <v>0</v>
      </c>
      <c r="ID43" s="245">
        <v>0</v>
      </c>
      <c r="IE43" s="245">
        <f>ID43</f>
        <v>0</v>
      </c>
      <c r="IG43" s="245">
        <v>4</v>
      </c>
      <c r="IH43" s="245">
        <f>IG43</f>
        <v>4</v>
      </c>
      <c r="IJ43" s="245">
        <v>6</v>
      </c>
      <c r="IK43" s="245">
        <f>IJ43</f>
        <v>6</v>
      </c>
      <c r="IL43" s="130"/>
      <c r="IM43" s="125" t="s">
        <v>269</v>
      </c>
      <c r="IN43" s="241">
        <v>141</v>
      </c>
      <c r="IO43" s="241">
        <f>IN43</f>
        <v>141</v>
      </c>
      <c r="IP43" s="241"/>
      <c r="IQ43" s="241">
        <v>71</v>
      </c>
      <c r="IR43" s="241">
        <f>IQ43</f>
        <v>71</v>
      </c>
      <c r="IS43" s="241"/>
      <c r="IT43" s="241">
        <v>99</v>
      </c>
      <c r="IU43" s="241">
        <f>IT43</f>
        <v>99</v>
      </c>
      <c r="IV43" s="241"/>
      <c r="IW43" s="241">
        <v>1102</v>
      </c>
      <c r="IX43" s="241">
        <f>IW43</f>
        <v>1102</v>
      </c>
      <c r="IY43" s="241"/>
      <c r="IZ43" s="241">
        <v>2265</v>
      </c>
      <c r="JA43" s="241">
        <f>IZ43</f>
        <v>2265</v>
      </c>
      <c r="JB43" s="130"/>
      <c r="JC43" s="245">
        <v>36</v>
      </c>
      <c r="JD43" s="245">
        <f>JC43</f>
        <v>36</v>
      </c>
      <c r="JF43" s="245">
        <v>10</v>
      </c>
      <c r="JG43" s="245">
        <f>JF43</f>
        <v>10</v>
      </c>
      <c r="JI43" s="245">
        <v>18</v>
      </c>
      <c r="JJ43" s="245">
        <f>JI43</f>
        <v>18</v>
      </c>
      <c r="JL43" s="245">
        <v>163</v>
      </c>
      <c r="JM43" s="245">
        <f>JL43</f>
        <v>163</v>
      </c>
      <c r="JO43" s="245">
        <v>440</v>
      </c>
      <c r="JP43" s="245">
        <f>JO43</f>
        <v>440</v>
      </c>
      <c r="JQ43" s="130"/>
      <c r="JR43" s="245">
        <v>9</v>
      </c>
      <c r="JS43" s="245">
        <f>JR43</f>
        <v>9</v>
      </c>
      <c r="JU43" s="245">
        <v>6</v>
      </c>
      <c r="JV43" s="245">
        <f>JU43</f>
        <v>6</v>
      </c>
      <c r="JX43" s="245">
        <v>8</v>
      </c>
      <c r="JY43" s="245">
        <f>JX43</f>
        <v>8</v>
      </c>
      <c r="KA43" s="245">
        <v>57</v>
      </c>
      <c r="KB43" s="245">
        <f>KA43</f>
        <v>57</v>
      </c>
      <c r="KD43" s="245">
        <v>155</v>
      </c>
      <c r="KE43" s="245">
        <f>KD43</f>
        <v>155</v>
      </c>
      <c r="KF43" s="130"/>
      <c r="KG43" s="245">
        <v>7</v>
      </c>
      <c r="KH43" s="245">
        <f>KG43</f>
        <v>7</v>
      </c>
      <c r="KJ43" s="245">
        <v>2</v>
      </c>
      <c r="KK43" s="245">
        <f>KJ43</f>
        <v>2</v>
      </c>
      <c r="KM43" s="245">
        <v>4</v>
      </c>
      <c r="KN43" s="245">
        <f>KM43</f>
        <v>4</v>
      </c>
      <c r="KP43" s="245">
        <v>19</v>
      </c>
      <c r="KQ43" s="245">
        <f>KP43</f>
        <v>19</v>
      </c>
      <c r="KS43" s="245">
        <v>63</v>
      </c>
      <c r="KT43" s="245">
        <f>KS43</f>
        <v>63</v>
      </c>
      <c r="KU43" s="130"/>
      <c r="KV43" s="245">
        <v>1</v>
      </c>
      <c r="KW43" s="245">
        <f>KV43</f>
        <v>1</v>
      </c>
      <c r="KY43" s="245">
        <v>2</v>
      </c>
      <c r="KZ43" s="245">
        <f>KY43</f>
        <v>2</v>
      </c>
      <c r="LB43" s="245">
        <v>0</v>
      </c>
      <c r="LC43" s="245">
        <f>LB43</f>
        <v>0</v>
      </c>
      <c r="LE43" s="245">
        <v>23</v>
      </c>
      <c r="LF43" s="245">
        <v>23</v>
      </c>
    </row>
    <row r="44" spans="1:319" s="245" customFormat="1" ht="14.4" customHeight="1" x14ac:dyDescent="0.3">
      <c r="B44" s="324" t="s">
        <v>497</v>
      </c>
      <c r="C44" s="325"/>
      <c r="D44" s="245">
        <v>1</v>
      </c>
      <c r="E44" s="245">
        <f>D44+E43</f>
        <v>1</v>
      </c>
      <c r="G44" s="245">
        <v>1</v>
      </c>
      <c r="H44" s="245">
        <f>G44+H43</f>
        <v>1</v>
      </c>
      <c r="J44" s="245">
        <v>3</v>
      </c>
      <c r="K44" s="245">
        <f>K43+J44</f>
        <v>3</v>
      </c>
      <c r="M44" s="245">
        <v>24</v>
      </c>
      <c r="N44" s="245">
        <f>M44+N43</f>
        <v>24</v>
      </c>
      <c r="P44" s="245">
        <v>37</v>
      </c>
      <c r="Q44" s="245">
        <f>P44+Q43</f>
        <v>38</v>
      </c>
      <c r="R44" s="130"/>
      <c r="S44" s="245">
        <v>3</v>
      </c>
      <c r="T44" s="245">
        <f>S44+T43</f>
        <v>3</v>
      </c>
      <c r="V44" s="245">
        <v>1</v>
      </c>
      <c r="W44" s="245">
        <f>V44+W43</f>
        <v>1</v>
      </c>
      <c r="Y44" s="245">
        <v>1</v>
      </c>
      <c r="Z44" s="245">
        <f>Z43+Y44</f>
        <v>1</v>
      </c>
      <c r="AB44" s="245">
        <v>26</v>
      </c>
      <c r="AC44" s="245">
        <f>AB44+AC43</f>
        <v>26</v>
      </c>
      <c r="AE44" s="245">
        <v>42</v>
      </c>
      <c r="AF44" s="245">
        <f>AE44+AF43</f>
        <v>42</v>
      </c>
      <c r="AG44" s="130"/>
      <c r="AH44" s="245">
        <v>0</v>
      </c>
      <c r="AI44" s="245">
        <f>AH44+AI43</f>
        <v>0</v>
      </c>
      <c r="AK44" s="245">
        <v>0</v>
      </c>
      <c r="AL44" s="245">
        <f>AK44+AL43</f>
        <v>0</v>
      </c>
      <c r="AN44" s="245">
        <v>0</v>
      </c>
      <c r="AO44" s="245">
        <f>AO43+AN44</f>
        <v>0</v>
      </c>
      <c r="AQ44" s="245">
        <v>4</v>
      </c>
      <c r="AR44" s="245">
        <f>AQ44+AR43</f>
        <v>4</v>
      </c>
      <c r="AT44" s="245">
        <v>8</v>
      </c>
      <c r="AU44" s="245">
        <f>AT44+AU43</f>
        <v>8</v>
      </c>
      <c r="AV44" s="130"/>
      <c r="AW44" s="245">
        <v>0</v>
      </c>
      <c r="AX44" s="245">
        <f>AW44+AX43</f>
        <v>0</v>
      </c>
      <c r="AZ44" s="245">
        <v>2</v>
      </c>
      <c r="BA44" s="245">
        <f>AZ44+BA43</f>
        <v>2</v>
      </c>
      <c r="BC44" s="245">
        <v>0</v>
      </c>
      <c r="BD44" s="245">
        <f>BD43+BC44</f>
        <v>0</v>
      </c>
      <c r="BF44" s="245">
        <v>11</v>
      </c>
      <c r="BG44" s="245">
        <f>BF44+BG43</f>
        <v>11</v>
      </c>
      <c r="BI44" s="245">
        <v>19</v>
      </c>
      <c r="BJ44" s="245">
        <f>BI44+BJ43</f>
        <v>19</v>
      </c>
      <c r="BK44" s="130"/>
      <c r="BL44" s="241">
        <v>0</v>
      </c>
      <c r="BM44" s="241">
        <f>BL44+BM43</f>
        <v>0</v>
      </c>
      <c r="BN44" s="241"/>
      <c r="BO44" s="241">
        <v>0</v>
      </c>
      <c r="BP44" s="241">
        <f>BO44+BP43</f>
        <v>0</v>
      </c>
      <c r="BQ44" s="241"/>
      <c r="BR44" s="241">
        <v>1</v>
      </c>
      <c r="BS44" s="241">
        <f>BS43+BR44</f>
        <v>2</v>
      </c>
      <c r="BT44" s="241"/>
      <c r="BU44" s="241">
        <v>7</v>
      </c>
      <c r="BV44" s="241">
        <f>BU44+BV43</f>
        <v>10</v>
      </c>
      <c r="BW44" s="241"/>
      <c r="BX44" s="241">
        <v>14</v>
      </c>
      <c r="BY44" s="241">
        <f>BX44+BY43</f>
        <v>21</v>
      </c>
      <c r="BZ44" s="125"/>
      <c r="CA44" s="245">
        <v>0</v>
      </c>
      <c r="CB44" s="245">
        <f>CA44+CB43</f>
        <v>1</v>
      </c>
      <c r="CD44" s="245">
        <v>0</v>
      </c>
      <c r="CE44" s="245">
        <f>CD44+CE43</f>
        <v>0</v>
      </c>
      <c r="CG44" s="245">
        <v>0</v>
      </c>
      <c r="CH44" s="245">
        <f>CG44+CH43</f>
        <v>0</v>
      </c>
      <c r="CJ44" s="245">
        <v>1</v>
      </c>
      <c r="CK44" s="245">
        <f>CJ44+CK43</f>
        <v>2</v>
      </c>
      <c r="CM44" s="245">
        <v>6</v>
      </c>
      <c r="CN44" s="245">
        <f>CM44+CN43</f>
        <v>11</v>
      </c>
      <c r="CO44" s="130"/>
      <c r="CP44" s="245">
        <v>1</v>
      </c>
      <c r="CQ44" s="245">
        <f>CP44+CQ43</f>
        <v>2</v>
      </c>
      <c r="CS44" s="245">
        <v>0</v>
      </c>
      <c r="CT44" s="245">
        <f>CS44+CT43</f>
        <v>0</v>
      </c>
      <c r="CV44" s="245">
        <v>0</v>
      </c>
      <c r="CW44" s="245">
        <f>CV44+CW43</f>
        <v>0</v>
      </c>
      <c r="CY44" s="245">
        <v>0</v>
      </c>
      <c r="CZ44" s="245">
        <f>CY44+CZ43</f>
        <v>5</v>
      </c>
      <c r="DB44" s="245">
        <v>3</v>
      </c>
      <c r="DC44" s="245">
        <f>DB44+DC43</f>
        <v>9</v>
      </c>
      <c r="DD44" s="130"/>
      <c r="DE44" s="130" t="s">
        <v>278</v>
      </c>
      <c r="DF44" s="241">
        <v>25</v>
      </c>
      <c r="DG44" s="241">
        <f>DF44+DG43</f>
        <v>25</v>
      </c>
      <c r="DH44" s="241"/>
      <c r="DI44" s="241">
        <v>12</v>
      </c>
      <c r="DJ44" s="241">
        <f>DI44+DJ43</f>
        <v>15</v>
      </c>
      <c r="DK44" s="241"/>
      <c r="DL44" s="241">
        <v>13</v>
      </c>
      <c r="DM44" s="241">
        <f>DL44+DM43</f>
        <v>13</v>
      </c>
      <c r="DN44" s="241"/>
      <c r="DO44" s="241">
        <v>143</v>
      </c>
      <c r="DP44" s="241">
        <f>DO44+DP43</f>
        <v>150</v>
      </c>
      <c r="DQ44" s="241"/>
      <c r="DR44" s="241">
        <v>300</v>
      </c>
      <c r="DS44" s="241">
        <f>DR44+DS43</f>
        <v>312</v>
      </c>
      <c r="DT44" s="125"/>
      <c r="DU44" s="130" t="s">
        <v>279</v>
      </c>
      <c r="DV44" s="241">
        <v>10</v>
      </c>
      <c r="DW44" s="241">
        <f>DV44+DW43</f>
        <v>11</v>
      </c>
      <c r="DX44" s="241"/>
      <c r="DY44" s="241">
        <v>5</v>
      </c>
      <c r="DZ44" s="241">
        <f>DY44+DZ43</f>
        <v>5</v>
      </c>
      <c r="EA44" s="241"/>
      <c r="EB44" s="241">
        <v>3</v>
      </c>
      <c r="EC44" s="241">
        <f>EB44+EC43</f>
        <v>4</v>
      </c>
      <c r="ED44" s="241"/>
      <c r="EE44" s="241">
        <v>40</v>
      </c>
      <c r="EF44" s="241">
        <f>EE44+EF43</f>
        <v>44</v>
      </c>
      <c r="EG44" s="241"/>
      <c r="EH44" s="241">
        <v>102</v>
      </c>
      <c r="EI44" s="241">
        <f>EH44+EI43</f>
        <v>111</v>
      </c>
      <c r="EJ44" s="125"/>
      <c r="EK44" s="245">
        <v>6</v>
      </c>
      <c r="EL44" s="245">
        <f>EK44+EL43</f>
        <v>6</v>
      </c>
      <c r="EN44" s="245">
        <v>1</v>
      </c>
      <c r="EO44" s="245">
        <f>EN44+EO43</f>
        <v>2</v>
      </c>
      <c r="EQ44" s="245">
        <v>1</v>
      </c>
      <c r="ER44" s="245">
        <f>EQ44+ER43</f>
        <v>1</v>
      </c>
      <c r="ET44" s="245">
        <v>13</v>
      </c>
      <c r="EU44" s="245">
        <f>ET44+EU43</f>
        <v>17</v>
      </c>
      <c r="EW44" s="245">
        <v>36</v>
      </c>
      <c r="EX44" s="245">
        <f>EW44+EX43</f>
        <v>43</v>
      </c>
      <c r="EY44" s="130"/>
      <c r="EZ44" s="245">
        <v>0</v>
      </c>
      <c r="FA44" s="245">
        <f>EZ43+EZ44</f>
        <v>1</v>
      </c>
      <c r="FC44" s="245">
        <v>1</v>
      </c>
      <c r="FD44" s="245">
        <f>FC44+FD43</f>
        <v>1</v>
      </c>
      <c r="FF44" s="245">
        <v>0</v>
      </c>
      <c r="FG44" s="245">
        <f>FF44+FG43</f>
        <v>0</v>
      </c>
      <c r="FI44" s="245">
        <v>4</v>
      </c>
      <c r="FJ44" s="245">
        <f>FI44+FJ43</f>
        <v>5</v>
      </c>
      <c r="FL44" s="245">
        <v>14</v>
      </c>
      <c r="FM44" s="245">
        <f>FM43+FL44</f>
        <v>18</v>
      </c>
      <c r="FN44" s="130"/>
      <c r="FO44" s="241">
        <v>1</v>
      </c>
      <c r="FP44" s="241">
        <f>FO43+FO44</f>
        <v>1</v>
      </c>
      <c r="FQ44" s="241"/>
      <c r="FR44" s="241">
        <v>0</v>
      </c>
      <c r="FS44" s="241">
        <f>FR44+FS43</f>
        <v>0</v>
      </c>
      <c r="FT44" s="241"/>
      <c r="FU44" s="241">
        <v>0</v>
      </c>
      <c r="FV44" s="241">
        <f>FU44+FV43</f>
        <v>0</v>
      </c>
      <c r="FW44" s="241"/>
      <c r="FX44" s="241">
        <v>5</v>
      </c>
      <c r="FY44" s="241">
        <f>FX44+FY43</f>
        <v>7</v>
      </c>
      <c r="FZ44" s="241"/>
      <c r="GA44" s="241">
        <v>11</v>
      </c>
      <c r="GB44" s="241">
        <f>GB43+GA44</f>
        <v>16</v>
      </c>
      <c r="GC44" s="125"/>
      <c r="GD44" s="241">
        <v>0</v>
      </c>
      <c r="GE44" s="241">
        <f>GD43+GD44</f>
        <v>0</v>
      </c>
      <c r="GF44" s="241"/>
      <c r="GG44" s="241">
        <v>0</v>
      </c>
      <c r="GH44" s="241">
        <f>GG44+GH43</f>
        <v>0</v>
      </c>
      <c r="GI44" s="241"/>
      <c r="GJ44" s="241">
        <v>0</v>
      </c>
      <c r="GK44" s="241">
        <f>GJ44+GK43</f>
        <v>0</v>
      </c>
      <c r="GL44" s="241"/>
      <c r="GM44" s="241">
        <v>8</v>
      </c>
      <c r="GN44" s="241">
        <f>GM44+GN43</f>
        <v>11</v>
      </c>
      <c r="GO44" s="241"/>
      <c r="GP44" s="241">
        <v>11</v>
      </c>
      <c r="GQ44" s="241">
        <f>GQ43+GP44</f>
        <v>14</v>
      </c>
      <c r="GR44" s="125"/>
      <c r="GS44" s="130" t="s">
        <v>280</v>
      </c>
      <c r="GT44" s="245">
        <v>201</v>
      </c>
      <c r="GU44" s="245">
        <f>GT43+GT44</f>
        <v>203</v>
      </c>
      <c r="GW44" s="245">
        <v>122</v>
      </c>
      <c r="GX44" s="245">
        <f>GW44+GX43</f>
        <v>122</v>
      </c>
      <c r="GZ44" s="245">
        <v>132</v>
      </c>
      <c r="HA44" s="245">
        <f>GZ44+HA43</f>
        <v>133</v>
      </c>
      <c r="HC44" s="245">
        <v>1141</v>
      </c>
      <c r="HD44" s="245">
        <f>HC44+HD43</f>
        <v>1154</v>
      </c>
      <c r="HF44" s="245">
        <v>2517</v>
      </c>
      <c r="HG44" s="245">
        <f>HG43+HF44</f>
        <v>2539</v>
      </c>
      <c r="HH44" s="130"/>
      <c r="HI44" s="245">
        <v>183</v>
      </c>
      <c r="HJ44" s="245">
        <f>HJ43+HI44</f>
        <v>183</v>
      </c>
      <c r="HL44" s="245">
        <v>105</v>
      </c>
      <c r="HM44" s="245">
        <f>HL44+HM43</f>
        <v>105</v>
      </c>
      <c r="HO44" s="245">
        <v>117</v>
      </c>
      <c r="HP44" s="245">
        <f>HO44+HP43</f>
        <v>118</v>
      </c>
      <c r="HR44" s="245">
        <v>1302</v>
      </c>
      <c r="HS44" s="245">
        <f>HR44+HS43</f>
        <v>1307</v>
      </c>
      <c r="HU44" s="245">
        <v>2687</v>
      </c>
      <c r="HV44" s="245">
        <f>HV43+HU44</f>
        <v>2696</v>
      </c>
      <c r="HW44" s="130"/>
      <c r="HX44" s="245">
        <v>190</v>
      </c>
      <c r="HY44" s="245">
        <f>HX44+HY43</f>
        <v>191</v>
      </c>
      <c r="IA44" s="245">
        <v>111</v>
      </c>
      <c r="IB44" s="245">
        <f>IA44+IB43</f>
        <v>111</v>
      </c>
      <c r="ID44" s="245">
        <v>139</v>
      </c>
      <c r="IE44" s="245">
        <f>ID44+IE43</f>
        <v>139</v>
      </c>
      <c r="IG44" s="245">
        <v>1496</v>
      </c>
      <c r="IH44" s="245">
        <f>IG44+IH43</f>
        <v>1500</v>
      </c>
      <c r="IJ44" s="245">
        <v>2933</v>
      </c>
      <c r="IK44" s="245">
        <f>IK43+IJ44</f>
        <v>2939</v>
      </c>
      <c r="IL44" s="130"/>
      <c r="IM44" s="125" t="s">
        <v>275</v>
      </c>
      <c r="IN44" s="241">
        <v>479</v>
      </c>
      <c r="IO44" s="173">
        <f>IN44+IO43</f>
        <v>620</v>
      </c>
      <c r="IP44" s="241"/>
      <c r="IQ44" s="241">
        <v>235</v>
      </c>
      <c r="IR44" s="173">
        <f>IQ44+IR43</f>
        <v>306</v>
      </c>
      <c r="IS44" s="241"/>
      <c r="IT44" s="241">
        <v>310</v>
      </c>
      <c r="IU44" s="173">
        <f>IT44+IU43</f>
        <v>409</v>
      </c>
      <c r="IV44" s="241"/>
      <c r="IW44" s="241">
        <v>1716</v>
      </c>
      <c r="IX44" s="173">
        <f>IW44+IX43</f>
        <v>2818</v>
      </c>
      <c r="IY44" s="241"/>
      <c r="IZ44" s="241">
        <v>4498</v>
      </c>
      <c r="JA44" s="174">
        <f>JA43+IZ44</f>
        <v>6763</v>
      </c>
      <c r="JB44" s="130"/>
      <c r="JC44" s="245">
        <v>187</v>
      </c>
      <c r="JD44" s="245">
        <f>JD43+JC44</f>
        <v>223</v>
      </c>
      <c r="JF44" s="245">
        <v>71</v>
      </c>
      <c r="JG44" s="245">
        <f>JG43+JF44</f>
        <v>81</v>
      </c>
      <c r="JI44" s="245">
        <v>118</v>
      </c>
      <c r="JJ44" s="245">
        <f>JJ43+JI44</f>
        <v>136</v>
      </c>
      <c r="JL44" s="245">
        <v>800</v>
      </c>
      <c r="JM44" s="245">
        <f>JM43+JL44</f>
        <v>963</v>
      </c>
      <c r="JO44" s="245">
        <v>1948</v>
      </c>
      <c r="JP44" s="245">
        <f>JP43+JO44</f>
        <v>2388</v>
      </c>
      <c r="JQ44" s="130"/>
      <c r="JR44" s="245">
        <v>117</v>
      </c>
      <c r="JS44" s="245">
        <f>JS43+JR44</f>
        <v>126</v>
      </c>
      <c r="JU44" s="245">
        <v>49</v>
      </c>
      <c r="JV44" s="245">
        <f>JV43+JU44</f>
        <v>55</v>
      </c>
      <c r="JX44" s="245">
        <v>87</v>
      </c>
      <c r="JY44" s="245">
        <f>JY43+JX44</f>
        <v>95</v>
      </c>
      <c r="KA44" s="245">
        <v>937</v>
      </c>
      <c r="KB44" s="245">
        <f>KB43+KA44</f>
        <v>994</v>
      </c>
      <c r="KD44" s="245">
        <v>1820</v>
      </c>
      <c r="KE44" s="245">
        <f>KE43+KD44</f>
        <v>1975</v>
      </c>
      <c r="KF44" s="130"/>
      <c r="KG44" s="245">
        <v>98</v>
      </c>
      <c r="KH44" s="245">
        <f>KH43+KG44</f>
        <v>105</v>
      </c>
      <c r="KJ44" s="245">
        <v>47</v>
      </c>
      <c r="KK44" s="245">
        <f>KK43+KJ44</f>
        <v>49</v>
      </c>
      <c r="KM44" s="245">
        <v>75</v>
      </c>
      <c r="KN44" s="245">
        <f>KN43+KM44</f>
        <v>79</v>
      </c>
      <c r="KP44" s="245">
        <v>806</v>
      </c>
      <c r="KQ44" s="245">
        <f>KQ43+KP44</f>
        <v>825</v>
      </c>
      <c r="KS44" s="245">
        <v>1693</v>
      </c>
      <c r="KT44" s="245">
        <f>KT43+KS44</f>
        <v>1756</v>
      </c>
      <c r="KU44" s="130"/>
      <c r="KV44" s="245">
        <v>82</v>
      </c>
      <c r="KW44" s="245">
        <f>KV44+KW43</f>
        <v>83</v>
      </c>
      <c r="KY44" s="245">
        <v>29</v>
      </c>
      <c r="KZ44" s="245">
        <f>KY44+KZ43</f>
        <v>31</v>
      </c>
      <c r="LB44" s="245">
        <v>130</v>
      </c>
      <c r="LC44" s="245">
        <f>LB44+LC43</f>
        <v>130</v>
      </c>
      <c r="LE44" s="245">
        <v>1650</v>
      </c>
      <c r="LF44" s="245">
        <f>LF43+LE44</f>
        <v>1673</v>
      </c>
    </row>
    <row r="45" spans="1:319" s="245" customFormat="1" ht="14.4" customHeight="1" x14ac:dyDescent="0.3">
      <c r="B45" s="330" t="s">
        <v>498</v>
      </c>
      <c r="C45" s="331"/>
      <c r="D45" s="245">
        <v>3</v>
      </c>
      <c r="E45" s="245">
        <f t="shared" ref="E45:E60" si="0">D45+E44</f>
        <v>4</v>
      </c>
      <c r="G45" s="245">
        <v>1</v>
      </c>
      <c r="H45" s="245">
        <f t="shared" ref="H45:H60" si="1">G45+H44</f>
        <v>2</v>
      </c>
      <c r="J45" s="245">
        <v>0</v>
      </c>
      <c r="K45" s="245">
        <f t="shared" ref="K45:K60" si="2">K44+J45</f>
        <v>3</v>
      </c>
      <c r="M45" s="245">
        <v>17</v>
      </c>
      <c r="N45" s="245">
        <f t="shared" ref="N45:N60" si="3">M45+N44</f>
        <v>41</v>
      </c>
      <c r="P45" s="245">
        <v>32</v>
      </c>
      <c r="Q45" s="245">
        <f t="shared" ref="Q45:Q60" si="4">P45+Q44</f>
        <v>70</v>
      </c>
      <c r="R45" s="130"/>
      <c r="S45" s="245">
        <v>6</v>
      </c>
      <c r="T45" s="245">
        <f t="shared" ref="T45:T60" si="5">S45+T44</f>
        <v>9</v>
      </c>
      <c r="V45" s="245">
        <v>1</v>
      </c>
      <c r="W45" s="245">
        <f t="shared" ref="W45:W60" si="6">V45+W44</f>
        <v>2</v>
      </c>
      <c r="Y45" s="245">
        <v>1</v>
      </c>
      <c r="Z45" s="245">
        <f t="shared" ref="Z45:Z60" si="7">Z44+Y45</f>
        <v>2</v>
      </c>
      <c r="AB45" s="245">
        <v>11</v>
      </c>
      <c r="AC45" s="245">
        <f t="shared" ref="AC45:AC60" si="8">AB45+AC44</f>
        <v>37</v>
      </c>
      <c r="AE45" s="245">
        <v>22</v>
      </c>
      <c r="AF45" s="245">
        <f t="shared" ref="AF45:AF60" si="9">AE45+AF44</f>
        <v>64</v>
      </c>
      <c r="AG45" s="130"/>
      <c r="AH45" s="245">
        <v>0</v>
      </c>
      <c r="AI45" s="245">
        <f t="shared" ref="AI45:AI60" si="10">AH45+AI44</f>
        <v>0</v>
      </c>
      <c r="AK45" s="245">
        <v>0</v>
      </c>
      <c r="AL45" s="245">
        <f t="shared" ref="AL45:AL60" si="11">AK45+AL44</f>
        <v>0</v>
      </c>
      <c r="AN45" s="245">
        <v>1</v>
      </c>
      <c r="AO45" s="245">
        <f t="shared" ref="AO45:AO60" si="12">AO44+AN45</f>
        <v>1</v>
      </c>
      <c r="AQ45" s="245">
        <v>5</v>
      </c>
      <c r="AR45" s="245">
        <f t="shared" ref="AR45:AR60" si="13">AQ45+AR44</f>
        <v>9</v>
      </c>
      <c r="AT45" s="245">
        <v>9</v>
      </c>
      <c r="AU45" s="245">
        <f t="shared" ref="AU45:AU60" si="14">AT45+AU44</f>
        <v>17</v>
      </c>
      <c r="AV45" s="130"/>
      <c r="AW45" s="245">
        <v>3</v>
      </c>
      <c r="AX45" s="245">
        <f t="shared" ref="AX45:AX60" si="15">AW45+AX44</f>
        <v>3</v>
      </c>
      <c r="AZ45" s="245">
        <v>0</v>
      </c>
      <c r="BA45" s="245">
        <f t="shared" ref="BA45:BA60" si="16">AZ45+BA44</f>
        <v>2</v>
      </c>
      <c r="BC45" s="245">
        <v>0</v>
      </c>
      <c r="BD45" s="245">
        <f t="shared" ref="BD45:BD60" si="17">BD44+BC45</f>
        <v>0</v>
      </c>
      <c r="BF45" s="245">
        <v>6</v>
      </c>
      <c r="BG45" s="245">
        <f t="shared" ref="BG45:BG60" si="18">BF45+BG44</f>
        <v>17</v>
      </c>
      <c r="BI45" s="245">
        <v>13</v>
      </c>
      <c r="BJ45" s="245">
        <f t="shared" ref="BJ45:BJ60" si="19">BI45+BJ44</f>
        <v>32</v>
      </c>
      <c r="BK45" s="130"/>
      <c r="BL45" s="241">
        <v>2</v>
      </c>
      <c r="BM45" s="241">
        <f t="shared" ref="BM45:BM59" si="20">BL45+BM44</f>
        <v>2</v>
      </c>
      <c r="BN45" s="241"/>
      <c r="BO45" s="241">
        <v>0</v>
      </c>
      <c r="BP45" s="241">
        <f t="shared" ref="BP45:BP59" si="21">BO45+BP44</f>
        <v>0</v>
      </c>
      <c r="BQ45" s="241"/>
      <c r="BR45" s="241">
        <v>0</v>
      </c>
      <c r="BS45" s="241">
        <f t="shared" ref="BS45:BS59" si="22">BS44+BR45</f>
        <v>2</v>
      </c>
      <c r="BT45" s="241"/>
      <c r="BU45" s="241">
        <v>4</v>
      </c>
      <c r="BV45" s="241">
        <f t="shared" ref="BV45:BV59" si="23">BU45+BV44</f>
        <v>14</v>
      </c>
      <c r="BW45" s="241"/>
      <c r="BX45" s="241">
        <v>9</v>
      </c>
      <c r="BY45" s="241">
        <f t="shared" ref="BY45:BY59" si="24">BX45+BY44</f>
        <v>30</v>
      </c>
      <c r="BZ45" s="125"/>
      <c r="CA45" s="245">
        <v>2</v>
      </c>
      <c r="CB45" s="245">
        <f t="shared" ref="CB45:CB59" si="25">CA45+CB44</f>
        <v>3</v>
      </c>
      <c r="CD45" s="245">
        <v>1</v>
      </c>
      <c r="CE45" s="245">
        <f t="shared" ref="CE45:CE59" si="26">CD45+CE44</f>
        <v>1</v>
      </c>
      <c r="CG45" s="245">
        <v>0</v>
      </c>
      <c r="CH45" s="245">
        <f t="shared" ref="CH45:CH59" si="27">CG45+CH44</f>
        <v>0</v>
      </c>
      <c r="CJ45" s="245">
        <v>6</v>
      </c>
      <c r="CK45" s="245">
        <f t="shared" ref="CK45:CK59" si="28">CJ45+CK44</f>
        <v>8</v>
      </c>
      <c r="CM45" s="245">
        <v>16</v>
      </c>
      <c r="CN45" s="245">
        <f t="shared" ref="CN45:CN59" si="29">CM45+CN44</f>
        <v>27</v>
      </c>
      <c r="CO45" s="130"/>
      <c r="CP45" s="245">
        <v>1</v>
      </c>
      <c r="CQ45" s="245">
        <f t="shared" ref="CQ45:CQ59" si="30">CP45+CQ44</f>
        <v>3</v>
      </c>
      <c r="CS45" s="245">
        <v>0</v>
      </c>
      <c r="CT45" s="245">
        <f t="shared" ref="CT45:CT59" si="31">CS45+CT44</f>
        <v>0</v>
      </c>
      <c r="CV45" s="245">
        <v>0</v>
      </c>
      <c r="CW45" s="245">
        <f t="shared" ref="CW45:CW59" si="32">CV45+CW44</f>
        <v>0</v>
      </c>
      <c r="CY45" s="245">
        <v>0</v>
      </c>
      <c r="CZ45" s="245">
        <f t="shared" ref="CZ45:CZ59" si="33">CY45+CZ44</f>
        <v>5</v>
      </c>
      <c r="DB45" s="245">
        <v>4</v>
      </c>
      <c r="DC45" s="245">
        <f t="shared" ref="DC45:DC59" si="34">DB45+DC44</f>
        <v>13</v>
      </c>
      <c r="DD45" s="130"/>
      <c r="DE45" s="130" t="s">
        <v>284</v>
      </c>
      <c r="DF45" s="241">
        <v>82</v>
      </c>
      <c r="DG45" s="241">
        <f t="shared" ref="DG45:DG57" si="35">DF45+DG44</f>
        <v>107</v>
      </c>
      <c r="DH45" s="241"/>
      <c r="DI45" s="241">
        <v>48</v>
      </c>
      <c r="DJ45" s="241">
        <f t="shared" ref="DJ45:DJ57" si="36">DI45+DJ44</f>
        <v>63</v>
      </c>
      <c r="DK45" s="241"/>
      <c r="DL45" s="241">
        <v>39</v>
      </c>
      <c r="DM45" s="241">
        <f t="shared" ref="DM45:DM57" si="37">DL45+DM44</f>
        <v>52</v>
      </c>
      <c r="DN45" s="241"/>
      <c r="DO45" s="241">
        <v>495</v>
      </c>
      <c r="DP45" s="241">
        <f>DP44+DO45</f>
        <v>645</v>
      </c>
      <c r="DQ45" s="241"/>
      <c r="DR45" s="241">
        <v>992</v>
      </c>
      <c r="DS45" s="241">
        <f t="shared" ref="DS45:DS57" si="38">DR45+DS44</f>
        <v>1304</v>
      </c>
      <c r="DT45" s="125"/>
      <c r="DU45" s="130" t="s">
        <v>285</v>
      </c>
      <c r="DV45" s="241">
        <v>19</v>
      </c>
      <c r="DW45" s="241">
        <f t="shared" ref="DW45:DW57" si="39">DV45+DW44</f>
        <v>30</v>
      </c>
      <c r="DX45" s="241"/>
      <c r="DY45" s="241">
        <v>17</v>
      </c>
      <c r="DZ45" s="241">
        <f t="shared" ref="DZ45:DZ57" si="40">DY45+DZ44</f>
        <v>22</v>
      </c>
      <c r="EA45" s="241"/>
      <c r="EB45" s="241">
        <v>5</v>
      </c>
      <c r="EC45" s="241">
        <f t="shared" ref="EC45:EC57" si="41">EB45+EC44</f>
        <v>9</v>
      </c>
      <c r="ED45" s="241"/>
      <c r="EE45" s="241">
        <v>108</v>
      </c>
      <c r="EF45" s="241">
        <f>EF44+EE45</f>
        <v>152</v>
      </c>
      <c r="EG45" s="241"/>
      <c r="EH45" s="241">
        <v>261</v>
      </c>
      <c r="EI45" s="241">
        <f t="shared" ref="EI45:EI57" si="42">EH45+EI44</f>
        <v>372</v>
      </c>
      <c r="EJ45" s="125"/>
      <c r="EK45" s="245">
        <v>15</v>
      </c>
      <c r="EL45" s="245">
        <f t="shared" ref="EL45:EL57" si="43">EK45+EL44</f>
        <v>21</v>
      </c>
      <c r="EN45" s="245">
        <v>4</v>
      </c>
      <c r="EO45" s="245">
        <f t="shared" ref="EO45:EO57" si="44">EN45+EO44</f>
        <v>6</v>
      </c>
      <c r="EQ45" s="245">
        <v>3</v>
      </c>
      <c r="ER45" s="245">
        <f t="shared" ref="ER45:ER57" si="45">EQ45+ER44</f>
        <v>4</v>
      </c>
      <c r="ET45" s="245">
        <v>30</v>
      </c>
      <c r="EU45" s="245">
        <f>EU44+ET45</f>
        <v>47</v>
      </c>
      <c r="EW45" s="245">
        <v>76</v>
      </c>
      <c r="EX45" s="245">
        <f t="shared" ref="EX45:EX57" si="46">EW45+EX44</f>
        <v>119</v>
      </c>
      <c r="EY45" s="130"/>
      <c r="EZ45" s="245">
        <v>4</v>
      </c>
      <c r="FA45" s="245">
        <f>EZ45+FA44</f>
        <v>5</v>
      </c>
      <c r="FC45" s="245">
        <v>1</v>
      </c>
      <c r="FD45" s="245">
        <f t="shared" ref="FD45:FD57" si="47">FC45+FD44</f>
        <v>2</v>
      </c>
      <c r="FF45" s="245">
        <v>0</v>
      </c>
      <c r="FG45" s="245">
        <f t="shared" ref="FG45:FG57" si="48">FF45+FG44</f>
        <v>0</v>
      </c>
      <c r="FI45" s="245">
        <v>19</v>
      </c>
      <c r="FJ45" s="245">
        <f t="shared" ref="FJ45:FJ57" si="49">FI45+FJ44</f>
        <v>24</v>
      </c>
      <c r="FL45" s="245">
        <v>35</v>
      </c>
      <c r="FM45" s="245">
        <f t="shared" ref="FM45:FM57" si="50">FM44+FL45</f>
        <v>53</v>
      </c>
      <c r="FN45" s="130"/>
      <c r="FO45" s="241">
        <v>2</v>
      </c>
      <c r="FP45" s="241">
        <f>FO45+FP44</f>
        <v>3</v>
      </c>
      <c r="FQ45" s="241"/>
      <c r="FR45" s="241">
        <v>1</v>
      </c>
      <c r="FS45" s="241">
        <f t="shared" ref="FS45:FS57" si="51">FR45+FS44</f>
        <v>1</v>
      </c>
      <c r="FT45" s="241"/>
      <c r="FU45" s="241">
        <v>0</v>
      </c>
      <c r="FV45" s="241">
        <f t="shared" ref="FV45:FV57" si="52">FU45+FV44</f>
        <v>0</v>
      </c>
      <c r="FW45" s="241"/>
      <c r="FX45" s="241">
        <v>5</v>
      </c>
      <c r="FY45" s="241">
        <f t="shared" ref="FY45:FY57" si="53">FX45+FY44</f>
        <v>12</v>
      </c>
      <c r="FZ45" s="241"/>
      <c r="GA45" s="241">
        <v>14</v>
      </c>
      <c r="GB45" s="241">
        <f t="shared" ref="GB45:GB57" si="54">GB44+GA45</f>
        <v>30</v>
      </c>
      <c r="GC45" s="125"/>
      <c r="GD45" s="241">
        <v>4</v>
      </c>
      <c r="GE45" s="241">
        <f>GD45+GE44</f>
        <v>4</v>
      </c>
      <c r="GF45" s="241"/>
      <c r="GG45" s="241">
        <v>1</v>
      </c>
      <c r="GH45" s="241">
        <f t="shared" ref="GH45:GH57" si="55">GG45+GH44</f>
        <v>1</v>
      </c>
      <c r="GI45" s="241"/>
      <c r="GJ45" s="241">
        <v>1</v>
      </c>
      <c r="GK45" s="241">
        <f t="shared" ref="GK45:GK57" si="56">GJ45+GK44</f>
        <v>1</v>
      </c>
      <c r="GL45" s="241"/>
      <c r="GM45" s="241">
        <v>7</v>
      </c>
      <c r="GN45" s="241">
        <f t="shared" ref="GN45:GN57" si="57">GM45+GN44</f>
        <v>18</v>
      </c>
      <c r="GO45" s="241"/>
      <c r="GP45" s="241">
        <v>16</v>
      </c>
      <c r="GQ45" s="241">
        <f t="shared" ref="GQ45:GQ57" si="58">GQ44+GP45</f>
        <v>30</v>
      </c>
      <c r="GR45" s="125"/>
      <c r="GS45" s="130" t="s">
        <v>275</v>
      </c>
      <c r="GT45" s="245">
        <v>597</v>
      </c>
      <c r="GU45" s="173">
        <f>GT45+GU44</f>
        <v>800</v>
      </c>
      <c r="GW45" s="245">
        <v>288</v>
      </c>
      <c r="GX45" s="173">
        <f t="shared" ref="GX45:GX57" si="59">GW45+GX44</f>
        <v>410</v>
      </c>
      <c r="GZ45" s="245">
        <v>239</v>
      </c>
      <c r="HA45" s="173">
        <f t="shared" ref="HA45:HA57" si="60">GZ45+HA44</f>
        <v>372</v>
      </c>
      <c r="HC45" s="245">
        <v>1238</v>
      </c>
      <c r="HD45" s="173">
        <f t="shared" ref="HD45:HD57" si="61">HC45+HD44</f>
        <v>2392</v>
      </c>
      <c r="HF45" s="245">
        <v>3754</v>
      </c>
      <c r="HG45" s="174">
        <f t="shared" ref="HG45:HG57" si="62">HG44+HF45</f>
        <v>6293</v>
      </c>
      <c r="HH45" s="130"/>
      <c r="HI45" s="245">
        <v>599</v>
      </c>
      <c r="HJ45" s="245">
        <f t="shared" ref="HJ45:HJ57" si="63">HJ44+HI45</f>
        <v>782</v>
      </c>
      <c r="HL45" s="245">
        <v>269</v>
      </c>
      <c r="HM45" s="173">
        <f t="shared" ref="HM45:HM57" si="64">HL45+HM44</f>
        <v>374</v>
      </c>
      <c r="HO45" s="245">
        <v>235</v>
      </c>
      <c r="HP45" s="173">
        <f t="shared" ref="HP45:HP57" si="65">HO45+HP44</f>
        <v>353</v>
      </c>
      <c r="HR45" s="245">
        <v>1544</v>
      </c>
      <c r="HS45" s="173">
        <f t="shared" ref="HS45:HS57" si="66">HR45+HS44</f>
        <v>2851</v>
      </c>
      <c r="HU45" s="245">
        <v>4148</v>
      </c>
      <c r="HV45" s="174">
        <f t="shared" ref="HV45:HV57" si="67">HV44+HU45</f>
        <v>6844</v>
      </c>
      <c r="HW45" s="130"/>
      <c r="HX45" s="245">
        <v>564</v>
      </c>
      <c r="HY45" s="173">
        <f t="shared" ref="HY45:HY57" si="68">HX45+HY44</f>
        <v>755</v>
      </c>
      <c r="IA45" s="245">
        <v>278</v>
      </c>
      <c r="IB45" s="173">
        <f t="shared" ref="IB45:IB57" si="69">IA45+IB44</f>
        <v>389</v>
      </c>
      <c r="ID45" s="245">
        <v>381</v>
      </c>
      <c r="IE45" s="173">
        <f t="shared" ref="IE45:IE57" si="70">ID45+IE44</f>
        <v>520</v>
      </c>
      <c r="IG45" s="245">
        <v>2038</v>
      </c>
      <c r="IH45" s="173">
        <f t="shared" ref="IH45:IH57" si="71">IG45+IH44</f>
        <v>3538</v>
      </c>
      <c r="IJ45" s="245">
        <v>5083</v>
      </c>
      <c r="IK45" s="174">
        <f t="shared" ref="IK45:IK57" si="72">IK44+IJ45</f>
        <v>8022</v>
      </c>
      <c r="IL45" s="130"/>
      <c r="IM45" s="125" t="s">
        <v>281</v>
      </c>
      <c r="IN45" s="173">
        <v>471</v>
      </c>
      <c r="IO45" s="241">
        <f t="shared" ref="IO45:IO60" si="73">IN45+IO44</f>
        <v>1091</v>
      </c>
      <c r="IP45" s="241"/>
      <c r="IQ45" s="173">
        <v>159</v>
      </c>
      <c r="IR45" s="241">
        <f t="shared" ref="IR45:IR60" si="74">IQ45+IR44</f>
        <v>465</v>
      </c>
      <c r="IS45" s="241"/>
      <c r="IT45" s="173">
        <v>197</v>
      </c>
      <c r="IU45" s="241">
        <f t="shared" ref="IU45:IU60" si="75">IT45+IU44</f>
        <v>606</v>
      </c>
      <c r="IV45" s="241"/>
      <c r="IW45" s="173">
        <v>788</v>
      </c>
      <c r="IX45" s="241">
        <f t="shared" ref="IX45:IX60" si="76">IW45+IX44</f>
        <v>3606</v>
      </c>
      <c r="IY45" s="241"/>
      <c r="IZ45" s="174">
        <v>2565</v>
      </c>
      <c r="JA45" s="241">
        <f t="shared" ref="JA45:JA60" si="77">JA44+IZ45</f>
        <v>9328</v>
      </c>
      <c r="JB45" s="130"/>
      <c r="JC45" s="245">
        <v>231</v>
      </c>
      <c r="JD45" s="245">
        <f t="shared" ref="JD45:JD60" si="78">JD44+JC45</f>
        <v>454</v>
      </c>
      <c r="JF45" s="245">
        <v>57</v>
      </c>
      <c r="JG45" s="245">
        <f t="shared" ref="JG45:JG60" si="79">JG44+JF45</f>
        <v>138</v>
      </c>
      <c r="JI45" s="245">
        <v>92</v>
      </c>
      <c r="JJ45" s="245">
        <f t="shared" ref="JJ45:JJ60" si="80">JJ44+JI45</f>
        <v>228</v>
      </c>
      <c r="JL45" s="245">
        <v>541</v>
      </c>
      <c r="JM45" s="245">
        <f t="shared" ref="JM45:JM60" si="81">JM44+JL45</f>
        <v>1504</v>
      </c>
      <c r="JO45" s="245">
        <v>1474</v>
      </c>
      <c r="JP45" s="245">
        <f t="shared" ref="JP45:JP60" si="82">JP44+JO45</f>
        <v>3862</v>
      </c>
      <c r="JQ45" s="130"/>
      <c r="JR45" s="245">
        <v>122</v>
      </c>
      <c r="JS45" s="245">
        <f t="shared" ref="JS45:JS60" si="83">JS44+JR45</f>
        <v>248</v>
      </c>
      <c r="JU45" s="245">
        <v>50</v>
      </c>
      <c r="JV45" s="245">
        <f t="shared" ref="JV45:JV60" si="84">JV44+JU45</f>
        <v>105</v>
      </c>
      <c r="JX45" s="245">
        <v>94</v>
      </c>
      <c r="JY45" s="245">
        <f t="shared" ref="JY45:JY60" si="85">JY44+JX45</f>
        <v>189</v>
      </c>
      <c r="KA45" s="245">
        <v>684</v>
      </c>
      <c r="KB45" s="245">
        <f t="shared" ref="KB45:KB60" si="86">KB44+KA45</f>
        <v>1678</v>
      </c>
      <c r="KD45" s="245">
        <v>1414</v>
      </c>
      <c r="KE45" s="245">
        <f t="shared" ref="KE45:KE60" si="87">KE44+KD45</f>
        <v>3389</v>
      </c>
      <c r="KF45" s="130"/>
      <c r="KG45" s="245">
        <v>100</v>
      </c>
      <c r="KH45" s="245">
        <f t="shared" ref="KH45:KH60" si="88">KH44+KG45</f>
        <v>205</v>
      </c>
      <c r="KJ45" s="245">
        <v>57</v>
      </c>
      <c r="KK45" s="245">
        <f t="shared" ref="KK45:KK60" si="89">KK44+KJ45</f>
        <v>106</v>
      </c>
      <c r="KM45" s="245">
        <v>91</v>
      </c>
      <c r="KN45" s="245">
        <f t="shared" ref="KN45:KN60" si="90">KN44+KM45</f>
        <v>170</v>
      </c>
      <c r="KP45" s="245">
        <v>649</v>
      </c>
      <c r="KQ45" s="245">
        <f t="shared" ref="KQ45:KQ60" si="91">KQ44+KP45</f>
        <v>1474</v>
      </c>
      <c r="KS45" s="245">
        <v>1517</v>
      </c>
      <c r="KT45" s="245">
        <f t="shared" ref="KT45:KT60" si="92">KT44+KS45</f>
        <v>3273</v>
      </c>
      <c r="KU45" s="130"/>
      <c r="KV45" s="245">
        <v>87</v>
      </c>
      <c r="KW45" s="245">
        <f t="shared" ref="KW45:KW60" si="93">KV45+KW44</f>
        <v>170</v>
      </c>
      <c r="KY45" s="245">
        <v>32</v>
      </c>
      <c r="KZ45" s="245">
        <f t="shared" ref="KZ45:KZ60" si="94">KY45+KZ44</f>
        <v>63</v>
      </c>
      <c r="LB45" s="245">
        <v>150</v>
      </c>
      <c r="LC45" s="245">
        <f t="shared" ref="LC45:LC60" si="95">LB45+LC44</f>
        <v>280</v>
      </c>
      <c r="LE45" s="245">
        <v>1566</v>
      </c>
      <c r="LF45" s="245">
        <f t="shared" ref="LF45:LF60" si="96">LF44+LE45</f>
        <v>3239</v>
      </c>
    </row>
    <row r="46" spans="1:319" s="245" customFormat="1" ht="14.4" customHeight="1" x14ac:dyDescent="0.3">
      <c r="B46" s="326" t="s">
        <v>499</v>
      </c>
      <c r="C46" s="327"/>
      <c r="D46" s="245">
        <v>5</v>
      </c>
      <c r="E46" s="245">
        <f t="shared" si="0"/>
        <v>9</v>
      </c>
      <c r="G46" s="245">
        <v>7</v>
      </c>
      <c r="H46" s="245">
        <f t="shared" si="1"/>
        <v>9</v>
      </c>
      <c r="J46" s="245">
        <v>1</v>
      </c>
      <c r="K46" s="245">
        <f t="shared" si="2"/>
        <v>4</v>
      </c>
      <c r="M46" s="245">
        <v>25</v>
      </c>
      <c r="N46" s="245">
        <f t="shared" si="3"/>
        <v>66</v>
      </c>
      <c r="P46" s="245">
        <v>53</v>
      </c>
      <c r="Q46" s="245">
        <f t="shared" si="4"/>
        <v>123</v>
      </c>
      <c r="R46" s="130"/>
      <c r="S46" s="245">
        <v>5</v>
      </c>
      <c r="T46" s="245">
        <f t="shared" si="5"/>
        <v>14</v>
      </c>
      <c r="V46" s="245">
        <v>2</v>
      </c>
      <c r="W46" s="245">
        <f t="shared" si="6"/>
        <v>4</v>
      </c>
      <c r="Y46" s="245">
        <v>1</v>
      </c>
      <c r="Z46" s="245">
        <f t="shared" si="7"/>
        <v>3</v>
      </c>
      <c r="AB46" s="245">
        <v>18</v>
      </c>
      <c r="AC46" s="245">
        <f t="shared" si="8"/>
        <v>55</v>
      </c>
      <c r="AE46" s="245">
        <v>48</v>
      </c>
      <c r="AF46" s="245">
        <f t="shared" si="9"/>
        <v>112</v>
      </c>
      <c r="AG46" s="130"/>
      <c r="AH46" s="245">
        <v>0</v>
      </c>
      <c r="AI46" s="245">
        <f t="shared" si="10"/>
        <v>0</v>
      </c>
      <c r="AK46" s="245">
        <v>1</v>
      </c>
      <c r="AL46" s="245">
        <f t="shared" si="11"/>
        <v>1</v>
      </c>
      <c r="AN46" s="245">
        <v>0</v>
      </c>
      <c r="AO46" s="245">
        <f t="shared" si="12"/>
        <v>1</v>
      </c>
      <c r="AQ46" s="245">
        <v>8</v>
      </c>
      <c r="AR46" s="245">
        <f t="shared" si="13"/>
        <v>17</v>
      </c>
      <c r="AT46" s="245">
        <v>15</v>
      </c>
      <c r="AU46" s="245">
        <f t="shared" si="14"/>
        <v>32</v>
      </c>
      <c r="AV46" s="130"/>
      <c r="AW46" s="245">
        <v>1</v>
      </c>
      <c r="AX46" s="245">
        <f t="shared" si="15"/>
        <v>4</v>
      </c>
      <c r="AZ46" s="245">
        <v>3</v>
      </c>
      <c r="BA46" s="245">
        <f t="shared" si="16"/>
        <v>5</v>
      </c>
      <c r="BC46" s="245">
        <v>0</v>
      </c>
      <c r="BD46" s="245">
        <f t="shared" si="17"/>
        <v>0</v>
      </c>
      <c r="BF46" s="245">
        <v>6</v>
      </c>
      <c r="BG46" s="245">
        <f t="shared" si="18"/>
        <v>23</v>
      </c>
      <c r="BI46" s="245">
        <v>14</v>
      </c>
      <c r="BJ46" s="245">
        <f t="shared" si="19"/>
        <v>46</v>
      </c>
      <c r="BK46" s="130"/>
      <c r="BL46" s="241">
        <v>17</v>
      </c>
      <c r="BM46" s="241">
        <f t="shared" si="20"/>
        <v>19</v>
      </c>
      <c r="BN46" s="241"/>
      <c r="BO46" s="241">
        <v>20</v>
      </c>
      <c r="BP46" s="241">
        <f t="shared" si="21"/>
        <v>20</v>
      </c>
      <c r="BQ46" s="241"/>
      <c r="BR46" s="241">
        <v>10</v>
      </c>
      <c r="BS46" s="241">
        <f t="shared" si="22"/>
        <v>12</v>
      </c>
      <c r="BT46" s="241"/>
      <c r="BU46" s="241">
        <v>146</v>
      </c>
      <c r="BV46" s="241">
        <f t="shared" si="23"/>
        <v>160</v>
      </c>
      <c r="BW46" s="241"/>
      <c r="BX46" s="241">
        <v>324</v>
      </c>
      <c r="BY46" s="241">
        <f t="shared" si="24"/>
        <v>354</v>
      </c>
      <c r="BZ46" s="125"/>
      <c r="CA46" s="245">
        <v>19</v>
      </c>
      <c r="CB46" s="245">
        <f t="shared" si="25"/>
        <v>22</v>
      </c>
      <c r="CD46" s="245">
        <v>9</v>
      </c>
      <c r="CE46" s="245">
        <f t="shared" si="26"/>
        <v>10</v>
      </c>
      <c r="CG46" s="245">
        <v>5</v>
      </c>
      <c r="CH46" s="245">
        <f t="shared" si="27"/>
        <v>5</v>
      </c>
      <c r="CJ46" s="245">
        <v>150</v>
      </c>
      <c r="CK46" s="245">
        <f t="shared" si="28"/>
        <v>158</v>
      </c>
      <c r="CM46" s="245">
        <v>288</v>
      </c>
      <c r="CN46" s="245">
        <f t="shared" si="29"/>
        <v>315</v>
      </c>
      <c r="CO46" s="130"/>
      <c r="CP46" s="245">
        <v>24</v>
      </c>
      <c r="CQ46" s="245">
        <f t="shared" si="30"/>
        <v>27</v>
      </c>
      <c r="CS46" s="245">
        <v>14</v>
      </c>
      <c r="CT46" s="245">
        <f t="shared" si="31"/>
        <v>14</v>
      </c>
      <c r="CV46" s="245">
        <v>7</v>
      </c>
      <c r="CW46" s="245">
        <f t="shared" si="32"/>
        <v>7</v>
      </c>
      <c r="CY46" s="245">
        <v>155</v>
      </c>
      <c r="CZ46" s="245">
        <f t="shared" si="33"/>
        <v>160</v>
      </c>
      <c r="DB46" s="245">
        <v>321</v>
      </c>
      <c r="DC46" s="245">
        <f t="shared" si="34"/>
        <v>334</v>
      </c>
      <c r="DD46" s="130"/>
      <c r="DE46" s="125" t="s">
        <v>289</v>
      </c>
      <c r="DF46" s="241">
        <v>66</v>
      </c>
      <c r="DG46" s="173">
        <f t="shared" si="35"/>
        <v>173</v>
      </c>
      <c r="DH46" s="241"/>
      <c r="DI46" s="241">
        <v>53</v>
      </c>
      <c r="DJ46" s="173">
        <f t="shared" si="36"/>
        <v>116</v>
      </c>
      <c r="DK46" s="241"/>
      <c r="DL46" s="241">
        <v>26</v>
      </c>
      <c r="DM46" s="173">
        <f t="shared" si="37"/>
        <v>78</v>
      </c>
      <c r="DN46" s="241"/>
      <c r="DO46" s="241">
        <v>363</v>
      </c>
      <c r="DP46" s="173">
        <f t="shared" ref="DP46:DP57" si="97">DP45+DO46</f>
        <v>1008</v>
      </c>
      <c r="DQ46" s="241"/>
      <c r="DR46" s="241">
        <v>799</v>
      </c>
      <c r="DS46" s="174">
        <f t="shared" si="38"/>
        <v>2103</v>
      </c>
      <c r="DT46" s="125"/>
      <c r="DU46" s="130" t="s">
        <v>290</v>
      </c>
      <c r="DV46" s="241">
        <v>26</v>
      </c>
      <c r="DW46" s="241">
        <f t="shared" si="39"/>
        <v>56</v>
      </c>
      <c r="DX46" s="241"/>
      <c r="DY46" s="241">
        <v>6</v>
      </c>
      <c r="DZ46" s="241">
        <f t="shared" si="40"/>
        <v>28</v>
      </c>
      <c r="EA46" s="241"/>
      <c r="EB46" s="241">
        <v>10</v>
      </c>
      <c r="EC46" s="241">
        <f t="shared" si="41"/>
        <v>19</v>
      </c>
      <c r="ED46" s="241"/>
      <c r="EE46" s="241">
        <v>76</v>
      </c>
      <c r="EF46" s="241">
        <f t="shared" ref="EF46:EF57" si="98">EF45+EE46</f>
        <v>228</v>
      </c>
      <c r="EG46" s="241"/>
      <c r="EH46" s="241">
        <v>190</v>
      </c>
      <c r="EI46" s="241">
        <f t="shared" si="42"/>
        <v>562</v>
      </c>
      <c r="EJ46" s="125"/>
      <c r="EK46" s="245">
        <v>6</v>
      </c>
      <c r="EL46" s="245">
        <f t="shared" si="43"/>
        <v>27</v>
      </c>
      <c r="EN46" s="245">
        <v>3</v>
      </c>
      <c r="EO46" s="245">
        <f t="shared" si="44"/>
        <v>9</v>
      </c>
      <c r="EQ46" s="245">
        <v>1</v>
      </c>
      <c r="ER46" s="245">
        <f t="shared" si="45"/>
        <v>5</v>
      </c>
      <c r="ET46" s="245">
        <v>18</v>
      </c>
      <c r="EU46" s="245">
        <f t="shared" ref="EU46:EU57" si="99">EU45+ET46</f>
        <v>65</v>
      </c>
      <c r="EW46" s="245">
        <v>45</v>
      </c>
      <c r="EX46" s="245">
        <f t="shared" si="46"/>
        <v>164</v>
      </c>
      <c r="EY46" s="130"/>
      <c r="EZ46" s="245">
        <v>1</v>
      </c>
      <c r="FA46" s="245">
        <f t="shared" ref="FA46:FA57" si="100">EZ46+FA45</f>
        <v>6</v>
      </c>
      <c r="FC46" s="245">
        <v>2</v>
      </c>
      <c r="FD46" s="245">
        <f t="shared" si="47"/>
        <v>4</v>
      </c>
      <c r="FF46" s="245">
        <v>0</v>
      </c>
      <c r="FG46" s="245">
        <f t="shared" si="48"/>
        <v>0</v>
      </c>
      <c r="FI46" s="245">
        <v>9</v>
      </c>
      <c r="FJ46" s="245">
        <f t="shared" si="49"/>
        <v>33</v>
      </c>
      <c r="FL46" s="245">
        <v>20</v>
      </c>
      <c r="FM46" s="245">
        <f t="shared" si="50"/>
        <v>73</v>
      </c>
      <c r="FN46" s="130"/>
      <c r="FO46" s="241">
        <v>3</v>
      </c>
      <c r="FP46" s="241">
        <f t="shared" ref="FP46:FP57" si="101">FO46+FP45</f>
        <v>6</v>
      </c>
      <c r="FQ46" s="241"/>
      <c r="FR46" s="241">
        <v>0</v>
      </c>
      <c r="FS46" s="241">
        <f t="shared" si="51"/>
        <v>1</v>
      </c>
      <c r="FT46" s="241"/>
      <c r="FU46" s="241">
        <v>0</v>
      </c>
      <c r="FV46" s="241">
        <f t="shared" si="52"/>
        <v>0</v>
      </c>
      <c r="FW46" s="241"/>
      <c r="FX46" s="241">
        <v>6</v>
      </c>
      <c r="FY46" s="241">
        <f t="shared" si="53"/>
        <v>18</v>
      </c>
      <c r="FZ46" s="241"/>
      <c r="GA46" s="241">
        <v>15</v>
      </c>
      <c r="GB46" s="241">
        <f t="shared" si="54"/>
        <v>45</v>
      </c>
      <c r="GC46" s="125"/>
      <c r="GD46" s="241">
        <v>0</v>
      </c>
      <c r="GE46" s="241">
        <f t="shared" ref="GE46:GE57" si="102">GD46+GE45</f>
        <v>4</v>
      </c>
      <c r="GF46" s="241"/>
      <c r="GG46" s="241">
        <v>0</v>
      </c>
      <c r="GH46" s="241">
        <f t="shared" si="55"/>
        <v>1</v>
      </c>
      <c r="GI46" s="241"/>
      <c r="GJ46" s="241">
        <v>1</v>
      </c>
      <c r="GK46" s="241">
        <f t="shared" si="56"/>
        <v>2</v>
      </c>
      <c r="GL46" s="241"/>
      <c r="GM46" s="241">
        <v>2</v>
      </c>
      <c r="GN46" s="241">
        <f t="shared" si="57"/>
        <v>20</v>
      </c>
      <c r="GO46" s="241"/>
      <c r="GP46" s="241">
        <v>5</v>
      </c>
      <c r="GQ46" s="241">
        <f t="shared" si="58"/>
        <v>35</v>
      </c>
      <c r="GR46" s="125"/>
      <c r="GS46" s="130" t="s">
        <v>281</v>
      </c>
      <c r="GT46" s="173">
        <v>588</v>
      </c>
      <c r="GU46" s="245">
        <f t="shared" ref="GU46:GU57" si="103">GT46+GU45</f>
        <v>1388</v>
      </c>
      <c r="GW46" s="173">
        <v>206</v>
      </c>
      <c r="GX46" s="245">
        <f t="shared" si="59"/>
        <v>616</v>
      </c>
      <c r="GZ46" s="173">
        <v>149</v>
      </c>
      <c r="HA46" s="245">
        <f t="shared" si="60"/>
        <v>521</v>
      </c>
      <c r="HC46" s="173">
        <v>748</v>
      </c>
      <c r="HD46" s="245">
        <f t="shared" si="61"/>
        <v>3140</v>
      </c>
      <c r="HF46" s="174">
        <v>2417</v>
      </c>
      <c r="HG46" s="245">
        <f t="shared" si="62"/>
        <v>8710</v>
      </c>
      <c r="HH46" s="130"/>
      <c r="HI46" s="173">
        <v>543</v>
      </c>
      <c r="HJ46" s="245">
        <f t="shared" si="63"/>
        <v>1325</v>
      </c>
      <c r="HL46" s="173">
        <v>195</v>
      </c>
      <c r="HM46" s="245">
        <f t="shared" si="64"/>
        <v>569</v>
      </c>
      <c r="HO46" s="173">
        <v>207</v>
      </c>
      <c r="HP46" s="245">
        <f t="shared" si="65"/>
        <v>560</v>
      </c>
      <c r="HR46" s="173">
        <v>822</v>
      </c>
      <c r="HS46" s="245">
        <f t="shared" si="66"/>
        <v>3673</v>
      </c>
      <c r="HU46" s="174">
        <v>2530</v>
      </c>
      <c r="HV46" s="245">
        <f t="shared" si="67"/>
        <v>9374</v>
      </c>
      <c r="HW46" s="130"/>
      <c r="HX46" s="173">
        <v>566</v>
      </c>
      <c r="HY46" s="245">
        <f t="shared" si="68"/>
        <v>1321</v>
      </c>
      <c r="IA46" s="173">
        <v>168</v>
      </c>
      <c r="IB46" s="245">
        <f t="shared" si="69"/>
        <v>557</v>
      </c>
      <c r="ID46" s="173">
        <v>230</v>
      </c>
      <c r="IE46" s="245">
        <f t="shared" si="70"/>
        <v>750</v>
      </c>
      <c r="IG46" s="173">
        <v>964</v>
      </c>
      <c r="IH46" s="245">
        <f t="shared" si="71"/>
        <v>4502</v>
      </c>
      <c r="IJ46" s="174">
        <v>2892</v>
      </c>
      <c r="IK46" s="245">
        <f t="shared" si="72"/>
        <v>10914</v>
      </c>
      <c r="IL46" s="130"/>
      <c r="IM46" s="125" t="s">
        <v>286</v>
      </c>
      <c r="IN46" s="241">
        <v>404</v>
      </c>
      <c r="IO46" s="241">
        <f t="shared" si="73"/>
        <v>1495</v>
      </c>
      <c r="IP46" s="241"/>
      <c r="IQ46" s="241">
        <v>103</v>
      </c>
      <c r="IR46" s="241">
        <f t="shared" si="74"/>
        <v>568</v>
      </c>
      <c r="IS46" s="241"/>
      <c r="IT46" s="241">
        <v>125</v>
      </c>
      <c r="IU46" s="241">
        <f t="shared" si="75"/>
        <v>731</v>
      </c>
      <c r="IV46" s="241"/>
      <c r="IW46" s="241">
        <v>505</v>
      </c>
      <c r="IX46" s="241">
        <f t="shared" si="76"/>
        <v>4111</v>
      </c>
      <c r="IY46" s="241"/>
      <c r="IZ46" s="241">
        <v>1699</v>
      </c>
      <c r="JA46" s="241">
        <f t="shared" si="77"/>
        <v>11027</v>
      </c>
      <c r="JB46" s="130"/>
      <c r="JC46" s="245">
        <v>301</v>
      </c>
      <c r="JD46" s="173">
        <f t="shared" si="78"/>
        <v>755</v>
      </c>
      <c r="JF46" s="245">
        <v>78</v>
      </c>
      <c r="JG46" s="173">
        <f t="shared" si="79"/>
        <v>216</v>
      </c>
      <c r="JI46" s="245">
        <v>119</v>
      </c>
      <c r="JJ46" s="173">
        <f t="shared" si="80"/>
        <v>347</v>
      </c>
      <c r="JL46" s="245">
        <v>481</v>
      </c>
      <c r="JM46" s="173">
        <f t="shared" si="81"/>
        <v>1985</v>
      </c>
      <c r="JO46" s="245">
        <v>1600</v>
      </c>
      <c r="JP46" s="174">
        <f t="shared" si="82"/>
        <v>5462</v>
      </c>
      <c r="JQ46" s="130"/>
      <c r="JR46" s="245">
        <v>241</v>
      </c>
      <c r="JS46" s="173">
        <f t="shared" si="83"/>
        <v>489</v>
      </c>
      <c r="JU46" s="245">
        <v>103</v>
      </c>
      <c r="JV46" s="173">
        <f t="shared" si="84"/>
        <v>208</v>
      </c>
      <c r="JX46" s="245">
        <v>152</v>
      </c>
      <c r="JY46" s="173">
        <f t="shared" si="85"/>
        <v>341</v>
      </c>
      <c r="KA46" s="245">
        <v>694</v>
      </c>
      <c r="KB46" s="173">
        <f t="shared" si="86"/>
        <v>2372</v>
      </c>
      <c r="KD46" s="245">
        <v>1867</v>
      </c>
      <c r="KE46" s="174">
        <f t="shared" si="87"/>
        <v>5256</v>
      </c>
      <c r="KF46" s="130"/>
      <c r="KG46" s="245">
        <v>199</v>
      </c>
      <c r="KH46" s="245">
        <f t="shared" si="88"/>
        <v>404</v>
      </c>
      <c r="KJ46" s="245">
        <v>75</v>
      </c>
      <c r="KK46" s="245">
        <f t="shared" si="89"/>
        <v>181</v>
      </c>
      <c r="KM46" s="245">
        <v>110</v>
      </c>
      <c r="KN46" s="245">
        <f t="shared" si="90"/>
        <v>280</v>
      </c>
      <c r="KP46" s="245">
        <v>754</v>
      </c>
      <c r="KQ46" s="245">
        <f t="shared" si="91"/>
        <v>2228</v>
      </c>
      <c r="KS46" s="245">
        <v>1739</v>
      </c>
      <c r="KT46" s="245">
        <f t="shared" si="92"/>
        <v>5012</v>
      </c>
      <c r="KU46" s="130"/>
      <c r="KV46" s="245">
        <v>181</v>
      </c>
      <c r="KW46" s="245">
        <f t="shared" si="93"/>
        <v>351</v>
      </c>
      <c r="KY46" s="245">
        <v>59</v>
      </c>
      <c r="KZ46" s="245">
        <f t="shared" si="94"/>
        <v>122</v>
      </c>
      <c r="LB46" s="245">
        <v>204</v>
      </c>
      <c r="LC46" s="245">
        <f t="shared" si="95"/>
        <v>484</v>
      </c>
      <c r="LE46" s="245">
        <v>1865</v>
      </c>
      <c r="LF46" s="245">
        <f t="shared" si="96"/>
        <v>5104</v>
      </c>
    </row>
    <row r="47" spans="1:319" s="245" customFormat="1" ht="14.4" customHeight="1" x14ac:dyDescent="0.3">
      <c r="B47" s="326" t="s">
        <v>500</v>
      </c>
      <c r="C47" s="327"/>
      <c r="D47" s="245">
        <v>50</v>
      </c>
      <c r="E47" s="245">
        <f t="shared" si="0"/>
        <v>59</v>
      </c>
      <c r="G47" s="245">
        <v>39</v>
      </c>
      <c r="H47" s="245">
        <f t="shared" si="1"/>
        <v>48</v>
      </c>
      <c r="J47" s="245">
        <v>28</v>
      </c>
      <c r="K47" s="245">
        <f t="shared" si="2"/>
        <v>32</v>
      </c>
      <c r="M47" s="245">
        <v>327</v>
      </c>
      <c r="N47" s="245">
        <f t="shared" si="3"/>
        <v>393</v>
      </c>
      <c r="P47" s="245">
        <v>657</v>
      </c>
      <c r="Q47" s="245">
        <f t="shared" si="4"/>
        <v>780</v>
      </c>
      <c r="R47" s="130"/>
      <c r="S47" s="245">
        <v>48</v>
      </c>
      <c r="T47" s="245">
        <f t="shared" si="5"/>
        <v>62</v>
      </c>
      <c r="V47" s="245">
        <v>33</v>
      </c>
      <c r="W47" s="245">
        <f t="shared" si="6"/>
        <v>37</v>
      </c>
      <c r="Y47" s="245">
        <v>27</v>
      </c>
      <c r="Z47" s="245">
        <f t="shared" si="7"/>
        <v>30</v>
      </c>
      <c r="AB47" s="245">
        <v>324</v>
      </c>
      <c r="AC47" s="245">
        <f t="shared" si="8"/>
        <v>379</v>
      </c>
      <c r="AE47" s="245">
        <v>648</v>
      </c>
      <c r="AF47" s="245">
        <f t="shared" si="9"/>
        <v>760</v>
      </c>
      <c r="AG47" s="130"/>
      <c r="AH47" s="245">
        <v>24</v>
      </c>
      <c r="AI47" s="245">
        <f t="shared" si="10"/>
        <v>24</v>
      </c>
      <c r="AK47" s="245">
        <v>17</v>
      </c>
      <c r="AL47" s="245">
        <f t="shared" si="11"/>
        <v>18</v>
      </c>
      <c r="AN47" s="245">
        <v>13</v>
      </c>
      <c r="AO47" s="245">
        <f t="shared" si="12"/>
        <v>14</v>
      </c>
      <c r="AQ47" s="245">
        <v>143</v>
      </c>
      <c r="AR47" s="245">
        <f t="shared" si="13"/>
        <v>160</v>
      </c>
      <c r="AT47" s="245">
        <v>287</v>
      </c>
      <c r="AU47" s="245">
        <f t="shared" si="14"/>
        <v>319</v>
      </c>
      <c r="AV47" s="130"/>
      <c r="AW47" s="245">
        <v>20</v>
      </c>
      <c r="AX47" s="245">
        <f t="shared" si="15"/>
        <v>24</v>
      </c>
      <c r="AZ47" s="245">
        <v>21</v>
      </c>
      <c r="BA47" s="245">
        <f t="shared" si="16"/>
        <v>26</v>
      </c>
      <c r="BC47" s="245">
        <v>8</v>
      </c>
      <c r="BD47" s="245">
        <f t="shared" si="17"/>
        <v>8</v>
      </c>
      <c r="BF47" s="245">
        <v>163</v>
      </c>
      <c r="BG47" s="245">
        <f t="shared" si="18"/>
        <v>186</v>
      </c>
      <c r="BI47" s="245">
        <v>323</v>
      </c>
      <c r="BJ47" s="245">
        <f t="shared" si="19"/>
        <v>369</v>
      </c>
      <c r="BK47" s="130"/>
      <c r="BL47" s="241">
        <v>81</v>
      </c>
      <c r="BM47" s="241">
        <f t="shared" si="20"/>
        <v>100</v>
      </c>
      <c r="BN47" s="241"/>
      <c r="BO47" s="241">
        <v>46</v>
      </c>
      <c r="BP47" s="241">
        <f t="shared" si="21"/>
        <v>66</v>
      </c>
      <c r="BQ47" s="241"/>
      <c r="BR47" s="241">
        <v>40</v>
      </c>
      <c r="BS47" s="241">
        <f t="shared" si="22"/>
        <v>52</v>
      </c>
      <c r="BT47" s="241"/>
      <c r="BU47" s="241">
        <v>494</v>
      </c>
      <c r="BV47" s="241">
        <f t="shared" si="23"/>
        <v>654</v>
      </c>
      <c r="BW47" s="241"/>
      <c r="BX47" s="241">
        <v>980</v>
      </c>
      <c r="BY47" s="241">
        <f t="shared" si="24"/>
        <v>1334</v>
      </c>
      <c r="BZ47" s="125"/>
      <c r="CA47" s="245">
        <v>85</v>
      </c>
      <c r="CB47" s="245">
        <f t="shared" si="25"/>
        <v>107</v>
      </c>
      <c r="CD47" s="245">
        <v>59</v>
      </c>
      <c r="CE47" s="245">
        <f t="shared" si="26"/>
        <v>69</v>
      </c>
      <c r="CG47" s="245">
        <v>38</v>
      </c>
      <c r="CH47" s="245">
        <f t="shared" si="27"/>
        <v>43</v>
      </c>
      <c r="CJ47" s="245">
        <v>556</v>
      </c>
      <c r="CK47" s="245">
        <f t="shared" si="28"/>
        <v>714</v>
      </c>
      <c r="CM47" s="245">
        <v>1091</v>
      </c>
      <c r="CN47" s="245">
        <f t="shared" si="29"/>
        <v>1406</v>
      </c>
      <c r="CO47" s="130"/>
      <c r="CP47" s="245">
        <v>86</v>
      </c>
      <c r="CQ47" s="245">
        <f t="shared" si="30"/>
        <v>113</v>
      </c>
      <c r="CS47" s="245">
        <v>40</v>
      </c>
      <c r="CT47" s="245">
        <f t="shared" si="31"/>
        <v>54</v>
      </c>
      <c r="CV47" s="245">
        <v>34</v>
      </c>
      <c r="CW47" s="245">
        <f t="shared" si="32"/>
        <v>41</v>
      </c>
      <c r="CY47" s="245">
        <v>563</v>
      </c>
      <c r="CZ47" s="245">
        <f t="shared" si="33"/>
        <v>723</v>
      </c>
      <c r="DB47" s="245">
        <v>1092</v>
      </c>
      <c r="DC47" s="245">
        <f t="shared" si="34"/>
        <v>1426</v>
      </c>
      <c r="DD47" s="130"/>
      <c r="DE47" s="130" t="s">
        <v>294</v>
      </c>
      <c r="DF47" s="173">
        <v>923</v>
      </c>
      <c r="DG47" s="241">
        <f t="shared" si="35"/>
        <v>1096</v>
      </c>
      <c r="DH47" s="241"/>
      <c r="DI47" s="173">
        <v>638</v>
      </c>
      <c r="DJ47" s="241">
        <f t="shared" si="36"/>
        <v>754</v>
      </c>
      <c r="DK47" s="241"/>
      <c r="DL47" s="173">
        <v>334</v>
      </c>
      <c r="DM47" s="241">
        <f t="shared" si="37"/>
        <v>412</v>
      </c>
      <c r="DN47" s="241"/>
      <c r="DO47" s="173">
        <v>2672</v>
      </c>
      <c r="DP47" s="241">
        <f t="shared" si="97"/>
        <v>3680</v>
      </c>
      <c r="DQ47" s="241"/>
      <c r="DR47" s="174">
        <v>7086</v>
      </c>
      <c r="DS47" s="241">
        <f t="shared" si="38"/>
        <v>9189</v>
      </c>
      <c r="DT47" s="125"/>
      <c r="DU47" s="130" t="s">
        <v>280</v>
      </c>
      <c r="DV47" s="241">
        <v>495</v>
      </c>
      <c r="DW47" s="173">
        <f t="shared" si="39"/>
        <v>551</v>
      </c>
      <c r="DX47" s="241"/>
      <c r="DY47" s="241">
        <v>294</v>
      </c>
      <c r="DZ47" s="173">
        <f t="shared" si="40"/>
        <v>322</v>
      </c>
      <c r="EA47" s="241"/>
      <c r="EB47" s="241">
        <v>154</v>
      </c>
      <c r="EC47" s="173">
        <f t="shared" si="41"/>
        <v>173</v>
      </c>
      <c r="ED47" s="241"/>
      <c r="EE47" s="241">
        <v>1254</v>
      </c>
      <c r="EF47" s="173">
        <f t="shared" si="98"/>
        <v>1482</v>
      </c>
      <c r="EG47" s="241"/>
      <c r="EH47" s="241">
        <v>3278</v>
      </c>
      <c r="EI47" s="174">
        <f t="shared" si="42"/>
        <v>3840</v>
      </c>
      <c r="EJ47" s="125"/>
      <c r="EK47" s="245">
        <v>226</v>
      </c>
      <c r="EL47" s="245">
        <f t="shared" si="43"/>
        <v>253</v>
      </c>
      <c r="EN47" s="245">
        <v>136</v>
      </c>
      <c r="EO47" s="245">
        <f t="shared" si="44"/>
        <v>145</v>
      </c>
      <c r="EQ47" s="245">
        <v>101</v>
      </c>
      <c r="ER47" s="245">
        <f t="shared" si="45"/>
        <v>106</v>
      </c>
      <c r="ET47" s="245">
        <v>907</v>
      </c>
      <c r="EU47" s="245">
        <f t="shared" si="99"/>
        <v>972</v>
      </c>
      <c r="EW47" s="245">
        <v>2121</v>
      </c>
      <c r="EX47" s="245">
        <f t="shared" si="46"/>
        <v>2285</v>
      </c>
      <c r="EY47" s="130"/>
      <c r="EZ47" s="245">
        <v>232</v>
      </c>
      <c r="FA47" s="245">
        <f t="shared" si="100"/>
        <v>238</v>
      </c>
      <c r="FC47" s="245">
        <v>133</v>
      </c>
      <c r="FD47" s="245">
        <f t="shared" si="47"/>
        <v>137</v>
      </c>
      <c r="FF47" s="245">
        <v>111</v>
      </c>
      <c r="FG47" s="245">
        <f t="shared" si="48"/>
        <v>111</v>
      </c>
      <c r="FI47" s="245">
        <v>1018</v>
      </c>
      <c r="FJ47" s="245">
        <f t="shared" si="49"/>
        <v>1051</v>
      </c>
      <c r="FL47" s="245">
        <v>2188</v>
      </c>
      <c r="FM47" s="245">
        <f t="shared" si="50"/>
        <v>2261</v>
      </c>
      <c r="FN47" s="130"/>
      <c r="FO47" s="241">
        <v>227</v>
      </c>
      <c r="FP47" s="241">
        <f t="shared" si="101"/>
        <v>233</v>
      </c>
      <c r="FQ47" s="241"/>
      <c r="FR47" s="241">
        <v>135</v>
      </c>
      <c r="FS47" s="241">
        <f t="shared" si="51"/>
        <v>136</v>
      </c>
      <c r="FT47" s="241"/>
      <c r="FU47" s="241">
        <v>127</v>
      </c>
      <c r="FV47" s="241">
        <f t="shared" si="52"/>
        <v>127</v>
      </c>
      <c r="FW47" s="241"/>
      <c r="FX47" s="241">
        <v>1034</v>
      </c>
      <c r="FY47" s="241">
        <f t="shared" si="53"/>
        <v>1052</v>
      </c>
      <c r="FZ47" s="241"/>
      <c r="GA47" s="241">
        <v>2293</v>
      </c>
      <c r="GB47" s="241">
        <f t="shared" si="54"/>
        <v>2338</v>
      </c>
      <c r="GC47" s="125"/>
      <c r="GD47" s="241">
        <v>210</v>
      </c>
      <c r="GE47" s="241">
        <f t="shared" si="102"/>
        <v>214</v>
      </c>
      <c r="GF47" s="241"/>
      <c r="GG47" s="241">
        <v>135</v>
      </c>
      <c r="GH47" s="241">
        <f t="shared" si="55"/>
        <v>136</v>
      </c>
      <c r="GI47" s="241"/>
      <c r="GJ47" s="241">
        <v>118</v>
      </c>
      <c r="GK47" s="241">
        <f t="shared" si="56"/>
        <v>120</v>
      </c>
      <c r="GL47" s="241"/>
      <c r="GM47" s="241">
        <v>1125</v>
      </c>
      <c r="GN47" s="241">
        <f t="shared" si="57"/>
        <v>1145</v>
      </c>
      <c r="GO47" s="241"/>
      <c r="GP47" s="241">
        <v>2355</v>
      </c>
      <c r="GQ47" s="241">
        <f t="shared" si="58"/>
        <v>2390</v>
      </c>
      <c r="GR47" s="125"/>
      <c r="GS47" s="130" t="s">
        <v>286</v>
      </c>
      <c r="GT47" s="245">
        <v>482</v>
      </c>
      <c r="GU47" s="245">
        <f t="shared" si="103"/>
        <v>1870</v>
      </c>
      <c r="GW47" s="245">
        <v>127</v>
      </c>
      <c r="GX47" s="245">
        <f t="shared" si="59"/>
        <v>743</v>
      </c>
      <c r="GZ47" s="245">
        <v>105</v>
      </c>
      <c r="HA47" s="245">
        <f t="shared" si="60"/>
        <v>626</v>
      </c>
      <c r="HC47" s="245">
        <v>479</v>
      </c>
      <c r="HD47" s="245">
        <f t="shared" si="61"/>
        <v>3619</v>
      </c>
      <c r="HF47" s="245">
        <v>1652</v>
      </c>
      <c r="HG47" s="245">
        <f t="shared" si="62"/>
        <v>10362</v>
      </c>
      <c r="HH47" s="130"/>
      <c r="HI47" s="245">
        <v>469</v>
      </c>
      <c r="HJ47" s="245">
        <f t="shared" si="63"/>
        <v>1794</v>
      </c>
      <c r="HL47" s="245">
        <v>112</v>
      </c>
      <c r="HM47" s="245">
        <f t="shared" si="64"/>
        <v>681</v>
      </c>
      <c r="HO47" s="245">
        <v>135</v>
      </c>
      <c r="HP47" s="245">
        <f t="shared" si="65"/>
        <v>695</v>
      </c>
      <c r="HR47" s="245">
        <v>550</v>
      </c>
      <c r="HS47" s="245">
        <f t="shared" si="66"/>
        <v>4223</v>
      </c>
      <c r="HU47" s="245">
        <v>1710</v>
      </c>
      <c r="HV47" s="245">
        <f t="shared" si="67"/>
        <v>11084</v>
      </c>
      <c r="HW47" s="130"/>
      <c r="HX47" s="245">
        <v>453</v>
      </c>
      <c r="HY47" s="245">
        <f t="shared" si="68"/>
        <v>1774</v>
      </c>
      <c r="IA47" s="245">
        <v>103</v>
      </c>
      <c r="IB47" s="245">
        <f t="shared" si="69"/>
        <v>660</v>
      </c>
      <c r="ID47" s="245">
        <v>156</v>
      </c>
      <c r="IE47" s="245">
        <f t="shared" si="70"/>
        <v>906</v>
      </c>
      <c r="IG47" s="245">
        <v>591</v>
      </c>
      <c r="IH47" s="245">
        <f t="shared" si="71"/>
        <v>5093</v>
      </c>
      <c r="IJ47" s="245">
        <v>1810</v>
      </c>
      <c r="IK47" s="245">
        <f t="shared" si="72"/>
        <v>12724</v>
      </c>
      <c r="IL47" s="130"/>
      <c r="IM47" s="125" t="s">
        <v>291</v>
      </c>
      <c r="IN47" s="245">
        <v>367</v>
      </c>
      <c r="IO47" s="245">
        <f t="shared" si="73"/>
        <v>1862</v>
      </c>
      <c r="IQ47" s="245">
        <v>73</v>
      </c>
      <c r="IR47" s="245">
        <f t="shared" si="74"/>
        <v>641</v>
      </c>
      <c r="IT47" s="245">
        <v>81</v>
      </c>
      <c r="IU47" s="245">
        <f t="shared" si="75"/>
        <v>812</v>
      </c>
      <c r="IW47" s="245">
        <v>355</v>
      </c>
      <c r="IX47" s="245">
        <f t="shared" si="76"/>
        <v>4466</v>
      </c>
      <c r="IZ47" s="245">
        <v>1266</v>
      </c>
      <c r="JA47" s="245">
        <f t="shared" si="77"/>
        <v>12293</v>
      </c>
      <c r="JB47" s="130"/>
      <c r="JC47" s="173">
        <v>333</v>
      </c>
      <c r="JD47" s="245">
        <f t="shared" si="78"/>
        <v>1088</v>
      </c>
      <c r="JF47" s="173">
        <v>77</v>
      </c>
      <c r="JG47" s="245">
        <f t="shared" si="79"/>
        <v>293</v>
      </c>
      <c r="JI47" s="173">
        <v>112</v>
      </c>
      <c r="JJ47" s="245">
        <f t="shared" si="80"/>
        <v>459</v>
      </c>
      <c r="JL47" s="173">
        <v>376</v>
      </c>
      <c r="JM47" s="245">
        <f t="shared" si="81"/>
        <v>2361</v>
      </c>
      <c r="JO47" s="174">
        <v>1366</v>
      </c>
      <c r="JP47" s="245">
        <f t="shared" si="82"/>
        <v>6828</v>
      </c>
      <c r="JQ47" s="130"/>
      <c r="JR47" s="173">
        <v>332</v>
      </c>
      <c r="JS47" s="245">
        <f t="shared" si="83"/>
        <v>821</v>
      </c>
      <c r="JU47" s="173">
        <v>88</v>
      </c>
      <c r="JV47" s="245">
        <f t="shared" si="84"/>
        <v>296</v>
      </c>
      <c r="JX47" s="173">
        <v>150</v>
      </c>
      <c r="JY47" s="245">
        <f t="shared" si="85"/>
        <v>491</v>
      </c>
      <c r="KA47" s="173">
        <v>649</v>
      </c>
      <c r="KB47" s="245">
        <f t="shared" si="86"/>
        <v>3021</v>
      </c>
      <c r="KD47" s="174">
        <v>1751</v>
      </c>
      <c r="KE47" s="245">
        <f t="shared" si="87"/>
        <v>7007</v>
      </c>
      <c r="KF47" s="130"/>
      <c r="KG47" s="245">
        <v>279</v>
      </c>
      <c r="KH47" s="173">
        <f t="shared" si="88"/>
        <v>683</v>
      </c>
      <c r="KJ47" s="245">
        <v>63</v>
      </c>
      <c r="KK47" s="173">
        <f t="shared" si="89"/>
        <v>244</v>
      </c>
      <c r="KM47" s="245">
        <v>116</v>
      </c>
      <c r="KN47" s="173">
        <f t="shared" si="90"/>
        <v>396</v>
      </c>
      <c r="KP47" s="245">
        <v>595</v>
      </c>
      <c r="KQ47" s="173">
        <f t="shared" si="91"/>
        <v>2823</v>
      </c>
      <c r="KS47" s="245">
        <v>1595</v>
      </c>
      <c r="KT47" s="174">
        <f t="shared" si="92"/>
        <v>6607</v>
      </c>
      <c r="KU47" s="130"/>
      <c r="KV47" s="245">
        <v>258</v>
      </c>
      <c r="KW47" s="245">
        <f t="shared" si="93"/>
        <v>609</v>
      </c>
      <c r="KY47" s="245">
        <v>61</v>
      </c>
      <c r="KZ47" s="245">
        <f t="shared" si="94"/>
        <v>183</v>
      </c>
      <c r="LB47" s="245">
        <v>152</v>
      </c>
      <c r="LC47" s="245">
        <f t="shared" si="95"/>
        <v>636</v>
      </c>
      <c r="LE47" s="245">
        <v>1748</v>
      </c>
      <c r="LF47" s="245">
        <f t="shared" si="96"/>
        <v>6852</v>
      </c>
    </row>
    <row r="48" spans="1:319" s="245" customFormat="1" ht="14.4" customHeight="1" x14ac:dyDescent="0.3">
      <c r="B48" s="326" t="s">
        <v>284</v>
      </c>
      <c r="C48" s="327"/>
      <c r="D48" s="245">
        <v>91</v>
      </c>
      <c r="E48" s="245">
        <f t="shared" si="0"/>
        <v>150</v>
      </c>
      <c r="G48" s="245">
        <v>64</v>
      </c>
      <c r="H48" s="245">
        <f t="shared" si="1"/>
        <v>112</v>
      </c>
      <c r="J48" s="245">
        <v>26</v>
      </c>
      <c r="K48" s="245">
        <f t="shared" si="2"/>
        <v>58</v>
      </c>
      <c r="M48" s="245">
        <v>445</v>
      </c>
      <c r="N48" s="245">
        <f t="shared" si="3"/>
        <v>838</v>
      </c>
      <c r="P48" s="245">
        <v>927</v>
      </c>
      <c r="Q48" s="245">
        <f t="shared" si="4"/>
        <v>1707</v>
      </c>
      <c r="R48" s="130"/>
      <c r="S48" s="245">
        <v>86</v>
      </c>
      <c r="T48" s="245">
        <f t="shared" si="5"/>
        <v>148</v>
      </c>
      <c r="V48" s="245">
        <v>58</v>
      </c>
      <c r="W48" s="245">
        <f t="shared" si="6"/>
        <v>95</v>
      </c>
      <c r="Y48" s="245">
        <v>43</v>
      </c>
      <c r="Z48" s="245">
        <f t="shared" si="7"/>
        <v>73</v>
      </c>
      <c r="AB48" s="245">
        <v>505</v>
      </c>
      <c r="AC48" s="245">
        <f t="shared" si="8"/>
        <v>884</v>
      </c>
      <c r="AE48" s="245">
        <v>993</v>
      </c>
      <c r="AF48" s="245">
        <f t="shared" si="9"/>
        <v>1753</v>
      </c>
      <c r="AG48" s="130"/>
      <c r="AH48" s="245">
        <v>78</v>
      </c>
      <c r="AI48" s="245">
        <f t="shared" si="10"/>
        <v>102</v>
      </c>
      <c r="AK48" s="245">
        <v>60</v>
      </c>
      <c r="AL48" s="245">
        <f t="shared" si="11"/>
        <v>78</v>
      </c>
      <c r="AN48" s="245">
        <v>30</v>
      </c>
      <c r="AO48" s="245">
        <f t="shared" si="12"/>
        <v>44</v>
      </c>
      <c r="AQ48" s="245">
        <v>378</v>
      </c>
      <c r="AR48" s="245">
        <f t="shared" si="13"/>
        <v>538</v>
      </c>
      <c r="AT48" s="245">
        <v>834</v>
      </c>
      <c r="AU48" s="245">
        <f t="shared" si="14"/>
        <v>1153</v>
      </c>
      <c r="AV48" s="130"/>
      <c r="AW48" s="245">
        <v>89</v>
      </c>
      <c r="AX48" s="245">
        <f t="shared" si="15"/>
        <v>113</v>
      </c>
      <c r="AZ48" s="245">
        <v>62</v>
      </c>
      <c r="BA48" s="245">
        <f t="shared" si="16"/>
        <v>88</v>
      </c>
      <c r="BC48" s="245">
        <v>25</v>
      </c>
      <c r="BD48" s="245">
        <f t="shared" si="17"/>
        <v>33</v>
      </c>
      <c r="BF48" s="245">
        <v>514</v>
      </c>
      <c r="BG48" s="245">
        <f t="shared" si="18"/>
        <v>700</v>
      </c>
      <c r="BI48" s="245">
        <v>991</v>
      </c>
      <c r="BJ48" s="245">
        <f t="shared" si="19"/>
        <v>1360</v>
      </c>
      <c r="BK48" s="130"/>
      <c r="BL48" s="241">
        <v>65</v>
      </c>
      <c r="BM48" s="173">
        <f t="shared" si="20"/>
        <v>165</v>
      </c>
      <c r="BN48" s="241"/>
      <c r="BO48" s="241">
        <v>42</v>
      </c>
      <c r="BP48" s="173">
        <f t="shared" si="21"/>
        <v>108</v>
      </c>
      <c r="BQ48" s="241"/>
      <c r="BR48" s="241">
        <v>30</v>
      </c>
      <c r="BS48" s="173">
        <f t="shared" si="22"/>
        <v>82</v>
      </c>
      <c r="BT48" s="241"/>
      <c r="BU48" s="241">
        <v>326</v>
      </c>
      <c r="BV48" s="173">
        <f t="shared" si="23"/>
        <v>980</v>
      </c>
      <c r="BW48" s="241"/>
      <c r="BX48" s="241">
        <v>679</v>
      </c>
      <c r="BY48" s="174">
        <f t="shared" si="24"/>
        <v>2013</v>
      </c>
      <c r="BZ48" s="125"/>
      <c r="CA48" s="245">
        <v>80</v>
      </c>
      <c r="CB48" s="173">
        <f t="shared" si="25"/>
        <v>187</v>
      </c>
      <c r="CD48" s="245">
        <v>41</v>
      </c>
      <c r="CE48" s="173">
        <f t="shared" si="26"/>
        <v>110</v>
      </c>
      <c r="CG48" s="245">
        <v>31</v>
      </c>
      <c r="CH48" s="173">
        <f t="shared" si="27"/>
        <v>74</v>
      </c>
      <c r="CJ48" s="245">
        <v>401</v>
      </c>
      <c r="CK48" s="173">
        <f t="shared" si="28"/>
        <v>1115</v>
      </c>
      <c r="CM48" s="245">
        <v>811</v>
      </c>
      <c r="CN48" s="174">
        <f t="shared" si="29"/>
        <v>2217</v>
      </c>
      <c r="CO48" s="130"/>
      <c r="CP48" s="245">
        <v>75</v>
      </c>
      <c r="CQ48" s="173">
        <f t="shared" si="30"/>
        <v>188</v>
      </c>
      <c r="CS48" s="245">
        <v>49</v>
      </c>
      <c r="CT48" s="173">
        <f t="shared" si="31"/>
        <v>103</v>
      </c>
      <c r="CV48" s="245">
        <v>34</v>
      </c>
      <c r="CW48" s="173">
        <f t="shared" si="32"/>
        <v>75</v>
      </c>
      <c r="CY48" s="245">
        <v>419</v>
      </c>
      <c r="CZ48" s="173">
        <f t="shared" si="33"/>
        <v>1142</v>
      </c>
      <c r="DB48" s="245">
        <v>808</v>
      </c>
      <c r="DC48" s="174">
        <f t="shared" si="34"/>
        <v>2234</v>
      </c>
      <c r="DD48" s="130"/>
      <c r="DE48" s="130" t="s">
        <v>298</v>
      </c>
      <c r="DF48" s="241">
        <v>671</v>
      </c>
      <c r="DG48" s="241">
        <f t="shared" si="35"/>
        <v>1767</v>
      </c>
      <c r="DH48" s="241"/>
      <c r="DI48" s="241">
        <v>290</v>
      </c>
      <c r="DJ48" s="241">
        <f t="shared" si="36"/>
        <v>1044</v>
      </c>
      <c r="DK48" s="241"/>
      <c r="DL48" s="241">
        <v>157</v>
      </c>
      <c r="DM48" s="241">
        <f t="shared" si="37"/>
        <v>569</v>
      </c>
      <c r="DN48" s="241"/>
      <c r="DO48" s="241">
        <v>930</v>
      </c>
      <c r="DP48" s="241">
        <f t="shared" si="97"/>
        <v>4610</v>
      </c>
      <c r="DQ48" s="241"/>
      <c r="DR48" s="241">
        <v>2831</v>
      </c>
      <c r="DS48" s="241">
        <f t="shared" si="38"/>
        <v>12020</v>
      </c>
      <c r="DT48" s="125"/>
      <c r="DU48" s="130" t="s">
        <v>299</v>
      </c>
      <c r="DV48" s="173">
        <v>590</v>
      </c>
      <c r="DW48" s="241">
        <f t="shared" si="39"/>
        <v>1141</v>
      </c>
      <c r="DX48" s="241"/>
      <c r="DY48" s="173">
        <v>280</v>
      </c>
      <c r="DZ48" s="241">
        <f t="shared" si="40"/>
        <v>602</v>
      </c>
      <c r="EA48" s="241"/>
      <c r="EB48" s="173">
        <v>154</v>
      </c>
      <c r="EC48" s="241">
        <f t="shared" si="41"/>
        <v>327</v>
      </c>
      <c r="ED48" s="241"/>
      <c r="EE48" s="173">
        <v>877</v>
      </c>
      <c r="EF48" s="241">
        <f t="shared" si="98"/>
        <v>2359</v>
      </c>
      <c r="EG48" s="241"/>
      <c r="EH48" s="174">
        <v>2657</v>
      </c>
      <c r="EI48" s="241">
        <f t="shared" si="42"/>
        <v>6497</v>
      </c>
      <c r="EJ48" s="125"/>
      <c r="EK48" s="245">
        <v>571</v>
      </c>
      <c r="EL48" s="173">
        <f t="shared" si="43"/>
        <v>824</v>
      </c>
      <c r="EN48" s="245">
        <v>289</v>
      </c>
      <c r="EO48" s="173">
        <f t="shared" si="44"/>
        <v>434</v>
      </c>
      <c r="EQ48" s="245">
        <v>139</v>
      </c>
      <c r="ER48" s="173">
        <f t="shared" si="45"/>
        <v>245</v>
      </c>
      <c r="ET48" s="245">
        <v>929</v>
      </c>
      <c r="EU48" s="173">
        <f t="shared" si="99"/>
        <v>1901</v>
      </c>
      <c r="EW48" s="245">
        <v>2701</v>
      </c>
      <c r="EX48" s="174">
        <f t="shared" si="46"/>
        <v>4986</v>
      </c>
      <c r="EY48" s="130"/>
      <c r="EZ48" s="245">
        <v>595</v>
      </c>
      <c r="FA48" s="173">
        <f t="shared" si="100"/>
        <v>833</v>
      </c>
      <c r="FC48" s="245">
        <v>344</v>
      </c>
      <c r="FD48" s="173">
        <f t="shared" si="47"/>
        <v>481</v>
      </c>
      <c r="FF48" s="245">
        <v>153</v>
      </c>
      <c r="FG48" s="173">
        <f t="shared" si="48"/>
        <v>264</v>
      </c>
      <c r="FI48" s="245">
        <v>1076</v>
      </c>
      <c r="FJ48" s="173">
        <f t="shared" si="49"/>
        <v>2127</v>
      </c>
      <c r="FL48" s="245">
        <v>3042</v>
      </c>
      <c r="FM48" s="174">
        <f t="shared" si="50"/>
        <v>5303</v>
      </c>
      <c r="FN48" s="130"/>
      <c r="FO48" s="241">
        <v>687</v>
      </c>
      <c r="FP48" s="173">
        <f t="shared" si="101"/>
        <v>920</v>
      </c>
      <c r="FQ48" s="241"/>
      <c r="FR48" s="241">
        <v>333</v>
      </c>
      <c r="FS48" s="173">
        <f t="shared" si="51"/>
        <v>469</v>
      </c>
      <c r="FT48" s="241"/>
      <c r="FU48" s="241">
        <v>209</v>
      </c>
      <c r="FV48" s="173">
        <f t="shared" si="52"/>
        <v>336</v>
      </c>
      <c r="FW48" s="241"/>
      <c r="FX48" s="241">
        <v>1228</v>
      </c>
      <c r="FY48" s="173">
        <f t="shared" si="53"/>
        <v>2280</v>
      </c>
      <c r="FZ48" s="241"/>
      <c r="GA48" s="241">
        <v>3563</v>
      </c>
      <c r="GB48" s="174">
        <f t="shared" si="54"/>
        <v>5901</v>
      </c>
      <c r="GC48" s="125"/>
      <c r="GD48" s="241">
        <v>594</v>
      </c>
      <c r="GE48" s="173">
        <f t="shared" si="102"/>
        <v>808</v>
      </c>
      <c r="GF48" s="241"/>
      <c r="GG48" s="241">
        <v>315</v>
      </c>
      <c r="GH48" s="173">
        <f t="shared" si="55"/>
        <v>451</v>
      </c>
      <c r="GI48" s="241"/>
      <c r="GJ48" s="241">
        <v>229</v>
      </c>
      <c r="GK48" s="173">
        <f t="shared" si="56"/>
        <v>349</v>
      </c>
      <c r="GL48" s="241"/>
      <c r="GM48" s="241">
        <v>1232</v>
      </c>
      <c r="GN48" s="173">
        <f t="shared" si="57"/>
        <v>2377</v>
      </c>
      <c r="GO48" s="241"/>
      <c r="GP48" s="241">
        <v>3636</v>
      </c>
      <c r="GQ48" s="174">
        <f t="shared" si="58"/>
        <v>6026</v>
      </c>
      <c r="GR48" s="125"/>
      <c r="GS48" s="130" t="s">
        <v>300</v>
      </c>
      <c r="GT48" s="245">
        <v>409</v>
      </c>
      <c r="GU48" s="245">
        <f t="shared" si="103"/>
        <v>2279</v>
      </c>
      <c r="GW48" s="245">
        <v>108</v>
      </c>
      <c r="GX48" s="245">
        <f t="shared" si="59"/>
        <v>851</v>
      </c>
      <c r="GZ48" s="245">
        <v>84</v>
      </c>
      <c r="HA48" s="245">
        <f t="shared" si="60"/>
        <v>710</v>
      </c>
      <c r="HC48" s="245">
        <v>286</v>
      </c>
      <c r="HD48" s="245">
        <f t="shared" si="61"/>
        <v>3905</v>
      </c>
      <c r="HF48" s="245">
        <v>1208</v>
      </c>
      <c r="HG48" s="245">
        <f t="shared" si="62"/>
        <v>11570</v>
      </c>
      <c r="HH48" s="130"/>
      <c r="HI48" s="245">
        <v>366</v>
      </c>
      <c r="HJ48" s="245">
        <f t="shared" si="63"/>
        <v>2160</v>
      </c>
      <c r="HL48" s="245">
        <v>70</v>
      </c>
      <c r="HM48" s="245">
        <f t="shared" si="64"/>
        <v>751</v>
      </c>
      <c r="HO48" s="245">
        <v>92</v>
      </c>
      <c r="HP48" s="245">
        <f t="shared" si="65"/>
        <v>787</v>
      </c>
      <c r="HR48" s="245">
        <v>325</v>
      </c>
      <c r="HS48" s="245">
        <f t="shared" si="66"/>
        <v>4548</v>
      </c>
      <c r="HU48" s="245">
        <v>1157</v>
      </c>
      <c r="HV48" s="245">
        <f t="shared" si="67"/>
        <v>12241</v>
      </c>
      <c r="HW48" s="130"/>
      <c r="HX48" s="245">
        <v>379</v>
      </c>
      <c r="HY48" s="245">
        <f t="shared" si="68"/>
        <v>2153</v>
      </c>
      <c r="IA48" s="245">
        <v>68</v>
      </c>
      <c r="IB48" s="245">
        <f t="shared" si="69"/>
        <v>728</v>
      </c>
      <c r="ID48" s="245">
        <v>98</v>
      </c>
      <c r="IE48" s="245">
        <f t="shared" si="70"/>
        <v>1004</v>
      </c>
      <c r="IG48" s="245">
        <v>402</v>
      </c>
      <c r="IH48" s="245">
        <f t="shared" si="71"/>
        <v>5495</v>
      </c>
      <c r="IJ48" s="245">
        <v>1282</v>
      </c>
      <c r="IK48" s="245">
        <f t="shared" si="72"/>
        <v>14006</v>
      </c>
      <c r="IL48" s="130"/>
      <c r="IM48" s="125" t="s">
        <v>295</v>
      </c>
      <c r="IN48" s="245">
        <v>304</v>
      </c>
      <c r="IO48" s="245">
        <f t="shared" si="73"/>
        <v>2166</v>
      </c>
      <c r="IQ48" s="245">
        <v>50</v>
      </c>
      <c r="IR48" s="245">
        <f t="shared" si="74"/>
        <v>691</v>
      </c>
      <c r="IT48" s="245">
        <v>66</v>
      </c>
      <c r="IU48" s="245">
        <f t="shared" si="75"/>
        <v>878</v>
      </c>
      <c r="IW48" s="245">
        <v>255</v>
      </c>
      <c r="IX48" s="245">
        <f t="shared" si="76"/>
        <v>4721</v>
      </c>
      <c r="IZ48" s="245">
        <v>899</v>
      </c>
      <c r="JA48" s="245">
        <f t="shared" si="77"/>
        <v>13192</v>
      </c>
      <c r="JB48" s="130"/>
      <c r="JC48" s="245">
        <v>266</v>
      </c>
      <c r="JD48" s="245">
        <f t="shared" si="78"/>
        <v>1354</v>
      </c>
      <c r="JF48" s="245">
        <v>49</v>
      </c>
      <c r="JG48" s="245">
        <f t="shared" si="79"/>
        <v>342</v>
      </c>
      <c r="JI48" s="245">
        <v>90</v>
      </c>
      <c r="JJ48" s="245">
        <f t="shared" si="80"/>
        <v>549</v>
      </c>
      <c r="JL48" s="245">
        <v>263</v>
      </c>
      <c r="JM48" s="245">
        <f t="shared" si="81"/>
        <v>2624</v>
      </c>
      <c r="JO48" s="245">
        <v>1014</v>
      </c>
      <c r="JP48" s="245">
        <f t="shared" si="82"/>
        <v>7842</v>
      </c>
      <c r="JQ48" s="130"/>
      <c r="JR48" s="245">
        <v>334</v>
      </c>
      <c r="JS48" s="245">
        <f t="shared" si="83"/>
        <v>1155</v>
      </c>
      <c r="JU48" s="245">
        <v>50</v>
      </c>
      <c r="JV48" s="245">
        <f t="shared" si="84"/>
        <v>346</v>
      </c>
      <c r="JX48" s="245">
        <v>107</v>
      </c>
      <c r="JY48" s="245">
        <f t="shared" si="85"/>
        <v>598</v>
      </c>
      <c r="KA48" s="245">
        <v>371</v>
      </c>
      <c r="KB48" s="245">
        <f t="shared" si="86"/>
        <v>3392</v>
      </c>
      <c r="KD48" s="245">
        <v>1285</v>
      </c>
      <c r="KE48" s="245">
        <f t="shared" si="87"/>
        <v>8292</v>
      </c>
      <c r="KF48" s="130"/>
      <c r="KG48" s="173">
        <v>273</v>
      </c>
      <c r="KH48" s="245">
        <f t="shared" si="88"/>
        <v>956</v>
      </c>
      <c r="KJ48" s="173">
        <v>46</v>
      </c>
      <c r="KK48" s="245">
        <f t="shared" si="89"/>
        <v>290</v>
      </c>
      <c r="KM48" s="173">
        <v>100</v>
      </c>
      <c r="KN48" s="245">
        <f t="shared" si="90"/>
        <v>496</v>
      </c>
      <c r="KP48" s="173">
        <v>436</v>
      </c>
      <c r="KQ48" s="245">
        <f t="shared" si="91"/>
        <v>3259</v>
      </c>
      <c r="KS48" s="174">
        <v>1242</v>
      </c>
      <c r="KT48" s="245">
        <f t="shared" si="92"/>
        <v>7849</v>
      </c>
      <c r="KU48" s="130"/>
      <c r="KV48" s="245">
        <v>262</v>
      </c>
      <c r="KW48" s="245">
        <f t="shared" si="93"/>
        <v>871</v>
      </c>
      <c r="KY48" s="245">
        <v>50</v>
      </c>
      <c r="KZ48" s="245">
        <f t="shared" si="94"/>
        <v>233</v>
      </c>
      <c r="LB48" s="245">
        <v>118</v>
      </c>
      <c r="LC48" s="245">
        <f t="shared" si="95"/>
        <v>754</v>
      </c>
      <c r="LE48" s="245">
        <v>1311</v>
      </c>
      <c r="LF48" s="245">
        <f t="shared" si="96"/>
        <v>8163</v>
      </c>
    </row>
    <row r="49" spans="1:318" s="245" customFormat="1" ht="14.4" customHeight="1" x14ac:dyDescent="0.3">
      <c r="B49" s="326" t="s">
        <v>289</v>
      </c>
      <c r="C49" s="327"/>
      <c r="D49" s="245">
        <v>85</v>
      </c>
      <c r="E49" s="265">
        <f t="shared" si="0"/>
        <v>235</v>
      </c>
      <c r="G49" s="245">
        <v>38</v>
      </c>
      <c r="H49" s="265">
        <f t="shared" si="1"/>
        <v>150</v>
      </c>
      <c r="J49" s="245">
        <v>27</v>
      </c>
      <c r="K49" s="173">
        <f t="shared" si="2"/>
        <v>85</v>
      </c>
      <c r="M49" s="245">
        <v>302</v>
      </c>
      <c r="N49" s="173">
        <f t="shared" si="3"/>
        <v>1140</v>
      </c>
      <c r="P49" s="245">
        <v>675</v>
      </c>
      <c r="Q49" s="174">
        <f t="shared" si="4"/>
        <v>2382</v>
      </c>
      <c r="R49" s="130"/>
      <c r="S49" s="245">
        <v>76</v>
      </c>
      <c r="T49" s="265">
        <f t="shared" si="5"/>
        <v>224</v>
      </c>
      <c r="V49" s="245">
        <v>53</v>
      </c>
      <c r="W49" s="265">
        <f t="shared" si="6"/>
        <v>148</v>
      </c>
      <c r="Y49" s="245">
        <v>29</v>
      </c>
      <c r="Z49" s="173">
        <f t="shared" si="7"/>
        <v>102</v>
      </c>
      <c r="AB49" s="245">
        <v>337</v>
      </c>
      <c r="AC49" s="173">
        <f t="shared" si="8"/>
        <v>1221</v>
      </c>
      <c r="AE49" s="245">
        <v>711</v>
      </c>
      <c r="AF49" s="174">
        <f t="shared" si="9"/>
        <v>2464</v>
      </c>
      <c r="AG49" s="130"/>
      <c r="AH49" s="245">
        <v>65</v>
      </c>
      <c r="AI49" s="265">
        <f t="shared" si="10"/>
        <v>167</v>
      </c>
      <c r="AK49" s="245">
        <v>40</v>
      </c>
      <c r="AL49" s="265">
        <f t="shared" si="11"/>
        <v>118</v>
      </c>
      <c r="AN49" s="245">
        <v>36</v>
      </c>
      <c r="AO49" s="173">
        <f t="shared" si="12"/>
        <v>80</v>
      </c>
      <c r="AQ49" s="245">
        <v>259</v>
      </c>
      <c r="AR49" s="173">
        <f t="shared" si="13"/>
        <v>797</v>
      </c>
      <c r="AT49" s="245">
        <v>555</v>
      </c>
      <c r="AU49" s="174">
        <f t="shared" si="14"/>
        <v>1708</v>
      </c>
      <c r="AV49" s="130"/>
      <c r="AW49" s="245">
        <v>85</v>
      </c>
      <c r="AX49" s="173">
        <f t="shared" si="15"/>
        <v>198</v>
      </c>
      <c r="AZ49" s="245">
        <v>44</v>
      </c>
      <c r="BA49" s="173">
        <f t="shared" si="16"/>
        <v>132</v>
      </c>
      <c r="BC49" s="245">
        <v>27</v>
      </c>
      <c r="BD49" s="173">
        <f t="shared" si="17"/>
        <v>60</v>
      </c>
      <c r="BF49" s="245">
        <v>337</v>
      </c>
      <c r="BG49" s="173">
        <f t="shared" si="18"/>
        <v>1037</v>
      </c>
      <c r="BI49" s="245">
        <v>694</v>
      </c>
      <c r="BJ49" s="174">
        <f t="shared" si="19"/>
        <v>2054</v>
      </c>
      <c r="BK49" s="130"/>
      <c r="BL49" s="173">
        <v>896</v>
      </c>
      <c r="BM49" s="241">
        <f t="shared" si="20"/>
        <v>1061</v>
      </c>
      <c r="BN49" s="241"/>
      <c r="BO49" s="173">
        <v>536</v>
      </c>
      <c r="BP49" s="241">
        <f t="shared" si="21"/>
        <v>644</v>
      </c>
      <c r="BQ49" s="241"/>
      <c r="BR49" s="173">
        <v>271</v>
      </c>
      <c r="BS49" s="241">
        <f t="shared" si="22"/>
        <v>353</v>
      </c>
      <c r="BT49" s="241"/>
      <c r="BU49" s="173">
        <v>2188</v>
      </c>
      <c r="BV49" s="241">
        <f t="shared" si="23"/>
        <v>3168</v>
      </c>
      <c r="BW49" s="241"/>
      <c r="BX49" s="174">
        <v>5892</v>
      </c>
      <c r="BY49" s="241">
        <f t="shared" si="24"/>
        <v>7905</v>
      </c>
      <c r="BZ49" s="125"/>
      <c r="CA49" s="173">
        <v>966</v>
      </c>
      <c r="CB49" s="245">
        <f t="shared" si="25"/>
        <v>1153</v>
      </c>
      <c r="CD49" s="173">
        <v>561</v>
      </c>
      <c r="CE49" s="245">
        <f t="shared" si="26"/>
        <v>671</v>
      </c>
      <c r="CG49" s="173">
        <v>295</v>
      </c>
      <c r="CH49" s="245">
        <f t="shared" si="27"/>
        <v>369</v>
      </c>
      <c r="CJ49" s="173">
        <v>2459</v>
      </c>
      <c r="CK49" s="245">
        <f t="shared" si="28"/>
        <v>3574</v>
      </c>
      <c r="CM49" s="174">
        <v>6583</v>
      </c>
      <c r="CN49" s="245">
        <f t="shared" si="29"/>
        <v>8800</v>
      </c>
      <c r="CO49" s="130"/>
      <c r="CP49" s="173">
        <v>895</v>
      </c>
      <c r="CQ49" s="245">
        <f t="shared" si="30"/>
        <v>1083</v>
      </c>
      <c r="CS49" s="173">
        <v>570</v>
      </c>
      <c r="CT49" s="245">
        <f t="shared" si="31"/>
        <v>673</v>
      </c>
      <c r="CV49" s="173">
        <v>306</v>
      </c>
      <c r="CW49" s="245">
        <f t="shared" si="32"/>
        <v>381</v>
      </c>
      <c r="CY49" s="173">
        <v>2647</v>
      </c>
      <c r="CZ49" s="245">
        <f t="shared" si="33"/>
        <v>3789</v>
      </c>
      <c r="DB49" s="174">
        <v>6626</v>
      </c>
      <c r="DC49" s="245">
        <f t="shared" si="34"/>
        <v>8860</v>
      </c>
      <c r="DD49" s="130"/>
      <c r="DE49" s="130" t="s">
        <v>304</v>
      </c>
      <c r="DF49" s="241">
        <v>497</v>
      </c>
      <c r="DG49" s="241">
        <f t="shared" si="35"/>
        <v>2264</v>
      </c>
      <c r="DH49" s="241"/>
      <c r="DI49" s="241">
        <v>145</v>
      </c>
      <c r="DJ49" s="241">
        <f t="shared" si="36"/>
        <v>1189</v>
      </c>
      <c r="DK49" s="241"/>
      <c r="DL49" s="241">
        <v>103</v>
      </c>
      <c r="DM49" s="241">
        <f t="shared" si="37"/>
        <v>672</v>
      </c>
      <c r="DN49" s="241"/>
      <c r="DO49" s="241">
        <v>518</v>
      </c>
      <c r="DP49" s="241">
        <f t="shared" si="97"/>
        <v>5128</v>
      </c>
      <c r="DQ49" s="241"/>
      <c r="DR49" s="241">
        <v>1608</v>
      </c>
      <c r="DS49" s="241">
        <f t="shared" si="38"/>
        <v>13628</v>
      </c>
      <c r="DT49" s="125"/>
      <c r="DU49" s="130" t="s">
        <v>305</v>
      </c>
      <c r="DV49" s="241">
        <v>493</v>
      </c>
      <c r="DW49" s="241">
        <f t="shared" si="39"/>
        <v>1634</v>
      </c>
      <c r="DX49" s="241"/>
      <c r="DY49" s="241">
        <v>194</v>
      </c>
      <c r="DZ49" s="241">
        <f t="shared" si="40"/>
        <v>796</v>
      </c>
      <c r="EA49" s="241"/>
      <c r="EB49" s="241">
        <v>104</v>
      </c>
      <c r="EC49" s="241">
        <f t="shared" si="41"/>
        <v>431</v>
      </c>
      <c r="ED49" s="241"/>
      <c r="EE49" s="241">
        <v>531</v>
      </c>
      <c r="EF49" s="241">
        <f t="shared" si="98"/>
        <v>2890</v>
      </c>
      <c r="EG49" s="241"/>
      <c r="EH49" s="241">
        <v>1695</v>
      </c>
      <c r="EI49" s="241">
        <f t="shared" si="42"/>
        <v>8192</v>
      </c>
      <c r="EJ49" s="125"/>
      <c r="EK49" s="173">
        <v>469</v>
      </c>
      <c r="EL49" s="245">
        <f t="shared" si="43"/>
        <v>1293</v>
      </c>
      <c r="EN49" s="173">
        <v>195</v>
      </c>
      <c r="EO49" s="245">
        <f t="shared" si="44"/>
        <v>629</v>
      </c>
      <c r="EQ49" s="173">
        <v>96</v>
      </c>
      <c r="ER49" s="245">
        <f t="shared" si="45"/>
        <v>341</v>
      </c>
      <c r="ET49" s="173">
        <v>515</v>
      </c>
      <c r="EU49" s="245">
        <f t="shared" si="99"/>
        <v>2416</v>
      </c>
      <c r="EW49" s="174">
        <v>1670</v>
      </c>
      <c r="EX49" s="245">
        <f t="shared" si="46"/>
        <v>6656</v>
      </c>
      <c r="EY49" s="130"/>
      <c r="EZ49" s="173">
        <v>499</v>
      </c>
      <c r="FA49" s="245">
        <f t="shared" si="100"/>
        <v>1332</v>
      </c>
      <c r="FC49" s="173">
        <v>200</v>
      </c>
      <c r="FD49" s="245">
        <f t="shared" si="47"/>
        <v>681</v>
      </c>
      <c r="FF49" s="173">
        <v>105</v>
      </c>
      <c r="FG49" s="245">
        <f t="shared" si="48"/>
        <v>369</v>
      </c>
      <c r="FI49" s="173">
        <v>565</v>
      </c>
      <c r="FJ49" s="245">
        <f t="shared" si="49"/>
        <v>2692</v>
      </c>
      <c r="FL49" s="174">
        <v>1818</v>
      </c>
      <c r="FM49" s="245">
        <f t="shared" si="50"/>
        <v>7121</v>
      </c>
      <c r="FN49" s="130"/>
      <c r="FO49" s="173">
        <v>591</v>
      </c>
      <c r="FP49" s="241">
        <f t="shared" si="101"/>
        <v>1511</v>
      </c>
      <c r="FQ49" s="241"/>
      <c r="FR49" s="173">
        <v>214</v>
      </c>
      <c r="FS49" s="241">
        <f t="shared" si="51"/>
        <v>683</v>
      </c>
      <c r="FT49" s="241"/>
      <c r="FU49" s="173">
        <v>145</v>
      </c>
      <c r="FV49" s="241">
        <f t="shared" si="52"/>
        <v>481</v>
      </c>
      <c r="FW49" s="241"/>
      <c r="FX49" s="173">
        <v>705</v>
      </c>
      <c r="FY49" s="241">
        <f t="shared" si="53"/>
        <v>2985</v>
      </c>
      <c r="FZ49" s="241"/>
      <c r="GA49" s="174">
        <v>2320</v>
      </c>
      <c r="GB49" s="241">
        <f t="shared" si="54"/>
        <v>8221</v>
      </c>
      <c r="GC49" s="125"/>
      <c r="GD49" s="173">
        <v>466</v>
      </c>
      <c r="GE49" s="241">
        <f t="shared" si="102"/>
        <v>1274</v>
      </c>
      <c r="GF49" s="241"/>
      <c r="GG49" s="173">
        <v>202</v>
      </c>
      <c r="GH49" s="241">
        <f t="shared" si="55"/>
        <v>653</v>
      </c>
      <c r="GI49" s="241"/>
      <c r="GJ49" s="173">
        <v>157</v>
      </c>
      <c r="GK49" s="241">
        <f t="shared" si="56"/>
        <v>506</v>
      </c>
      <c r="GL49" s="241"/>
      <c r="GM49" s="173">
        <v>606</v>
      </c>
      <c r="GN49" s="241">
        <f t="shared" si="57"/>
        <v>2983</v>
      </c>
      <c r="GO49" s="241"/>
      <c r="GP49" s="174">
        <v>2055</v>
      </c>
      <c r="GQ49" s="241">
        <f t="shared" si="58"/>
        <v>8081</v>
      </c>
      <c r="GR49" s="125"/>
      <c r="GS49" s="130" t="s">
        <v>306</v>
      </c>
      <c r="GT49" s="245">
        <v>634</v>
      </c>
      <c r="GU49" s="245">
        <f t="shared" si="103"/>
        <v>2913</v>
      </c>
      <c r="GW49" s="245">
        <v>109</v>
      </c>
      <c r="GX49" s="245">
        <f t="shared" si="59"/>
        <v>960</v>
      </c>
      <c r="GZ49" s="245">
        <v>103</v>
      </c>
      <c r="HA49" s="245">
        <f t="shared" si="60"/>
        <v>813</v>
      </c>
      <c r="HC49" s="245">
        <v>363</v>
      </c>
      <c r="HD49" s="245">
        <f t="shared" si="61"/>
        <v>4268</v>
      </c>
      <c r="HF49" s="245">
        <v>1601</v>
      </c>
      <c r="HG49" s="245">
        <f t="shared" si="62"/>
        <v>13171</v>
      </c>
      <c r="HH49" s="130"/>
      <c r="HI49" s="245">
        <v>488</v>
      </c>
      <c r="HJ49" s="245">
        <f t="shared" si="63"/>
        <v>2648</v>
      </c>
      <c r="HL49" s="245">
        <v>75</v>
      </c>
      <c r="HM49" s="245">
        <f t="shared" si="64"/>
        <v>826</v>
      </c>
      <c r="HO49" s="245">
        <v>113</v>
      </c>
      <c r="HP49" s="245">
        <f t="shared" si="65"/>
        <v>900</v>
      </c>
      <c r="HR49" s="245">
        <v>417</v>
      </c>
      <c r="HS49" s="245">
        <f t="shared" si="66"/>
        <v>4965</v>
      </c>
      <c r="HU49" s="245">
        <v>1445</v>
      </c>
      <c r="HV49" s="245">
        <f t="shared" si="67"/>
        <v>13686</v>
      </c>
      <c r="HW49" s="130"/>
      <c r="HX49" s="245">
        <v>501</v>
      </c>
      <c r="HY49" s="245">
        <f t="shared" si="68"/>
        <v>2654</v>
      </c>
      <c r="IA49" s="245">
        <v>79</v>
      </c>
      <c r="IB49" s="245">
        <f t="shared" si="69"/>
        <v>807</v>
      </c>
      <c r="ID49" s="245">
        <v>141</v>
      </c>
      <c r="IE49" s="245">
        <f t="shared" si="70"/>
        <v>1145</v>
      </c>
      <c r="IG49" s="245">
        <v>483</v>
      </c>
      <c r="IH49" s="245">
        <f t="shared" si="71"/>
        <v>5978</v>
      </c>
      <c r="IJ49" s="245">
        <v>1635</v>
      </c>
      <c r="IK49" s="245">
        <f t="shared" si="72"/>
        <v>15641</v>
      </c>
      <c r="IL49" s="130"/>
      <c r="IM49" s="125" t="s">
        <v>301</v>
      </c>
      <c r="IN49" s="245">
        <v>205</v>
      </c>
      <c r="IO49" s="245">
        <f t="shared" si="73"/>
        <v>2371</v>
      </c>
      <c r="IQ49" s="245">
        <v>38</v>
      </c>
      <c r="IR49" s="245">
        <f t="shared" si="74"/>
        <v>729</v>
      </c>
      <c r="IT49" s="245">
        <v>66</v>
      </c>
      <c r="IU49" s="245">
        <f t="shared" si="75"/>
        <v>944</v>
      </c>
      <c r="IW49" s="245">
        <v>200</v>
      </c>
      <c r="IX49" s="245">
        <f t="shared" si="76"/>
        <v>4921</v>
      </c>
      <c r="IZ49" s="245">
        <v>688</v>
      </c>
      <c r="JA49" s="245">
        <f t="shared" si="77"/>
        <v>13880</v>
      </c>
      <c r="JB49" s="130"/>
      <c r="JC49" s="245">
        <v>242</v>
      </c>
      <c r="JD49" s="245">
        <f t="shared" si="78"/>
        <v>1596</v>
      </c>
      <c r="JF49" s="245">
        <v>53</v>
      </c>
      <c r="JG49" s="245">
        <f t="shared" si="79"/>
        <v>395</v>
      </c>
      <c r="JI49" s="245">
        <v>86</v>
      </c>
      <c r="JJ49" s="245">
        <f t="shared" si="80"/>
        <v>635</v>
      </c>
      <c r="JL49" s="245">
        <v>208</v>
      </c>
      <c r="JM49" s="245">
        <f t="shared" si="81"/>
        <v>2832</v>
      </c>
      <c r="JO49" s="245">
        <v>814</v>
      </c>
      <c r="JP49" s="245">
        <f t="shared" si="82"/>
        <v>8656</v>
      </c>
      <c r="JQ49" s="130"/>
      <c r="JR49" s="245">
        <v>259</v>
      </c>
      <c r="JS49" s="245">
        <f t="shared" si="83"/>
        <v>1414</v>
      </c>
      <c r="JU49" s="245">
        <v>44</v>
      </c>
      <c r="JV49" s="245">
        <f t="shared" si="84"/>
        <v>390</v>
      </c>
      <c r="JX49" s="245">
        <v>91</v>
      </c>
      <c r="JY49" s="245">
        <f t="shared" si="85"/>
        <v>689</v>
      </c>
      <c r="KA49" s="245">
        <v>274</v>
      </c>
      <c r="KB49" s="245">
        <f t="shared" si="86"/>
        <v>3666</v>
      </c>
      <c r="KD49" s="245">
        <v>983</v>
      </c>
      <c r="KE49" s="245">
        <f t="shared" si="87"/>
        <v>9275</v>
      </c>
      <c r="KF49" s="130"/>
      <c r="KG49" s="245">
        <v>254</v>
      </c>
      <c r="KH49" s="245">
        <f t="shared" si="88"/>
        <v>1210</v>
      </c>
      <c r="KJ49" s="245">
        <v>52</v>
      </c>
      <c r="KK49" s="245">
        <f t="shared" si="89"/>
        <v>342</v>
      </c>
      <c r="KM49" s="245">
        <v>88</v>
      </c>
      <c r="KN49" s="245">
        <f t="shared" si="90"/>
        <v>584</v>
      </c>
      <c r="KP49" s="245">
        <v>269</v>
      </c>
      <c r="KQ49" s="245">
        <f t="shared" si="91"/>
        <v>3528</v>
      </c>
      <c r="KS49" s="245">
        <v>944</v>
      </c>
      <c r="KT49" s="245">
        <f t="shared" si="92"/>
        <v>8793</v>
      </c>
      <c r="KU49" s="130"/>
      <c r="KV49" s="245">
        <v>244</v>
      </c>
      <c r="KW49" s="245">
        <f t="shared" si="93"/>
        <v>1115</v>
      </c>
      <c r="KY49" s="245">
        <v>47</v>
      </c>
      <c r="KZ49" s="245">
        <f t="shared" si="94"/>
        <v>280</v>
      </c>
      <c r="LB49" s="245">
        <v>70</v>
      </c>
      <c r="LC49" s="245">
        <f t="shared" si="95"/>
        <v>824</v>
      </c>
      <c r="LE49" s="245">
        <v>985</v>
      </c>
      <c r="LF49" s="245">
        <f t="shared" si="96"/>
        <v>9148</v>
      </c>
    </row>
    <row r="50" spans="1:318" s="245" customFormat="1" ht="14.4" customHeight="1" x14ac:dyDescent="0.3">
      <c r="B50" s="326" t="s">
        <v>294</v>
      </c>
      <c r="C50" s="327"/>
      <c r="D50" s="265">
        <v>1025</v>
      </c>
      <c r="E50" s="245">
        <f t="shared" si="0"/>
        <v>1260</v>
      </c>
      <c r="G50" s="265">
        <v>543</v>
      </c>
      <c r="H50" s="245">
        <f t="shared" si="1"/>
        <v>693</v>
      </c>
      <c r="J50" s="173">
        <v>225</v>
      </c>
      <c r="K50" s="245">
        <f t="shared" si="2"/>
        <v>310</v>
      </c>
      <c r="M50" s="173">
        <v>1769</v>
      </c>
      <c r="N50" s="245">
        <f t="shared" si="3"/>
        <v>2909</v>
      </c>
      <c r="P50" s="174">
        <v>5111</v>
      </c>
      <c r="Q50" s="245">
        <f t="shared" si="4"/>
        <v>7493</v>
      </c>
      <c r="R50" s="130"/>
      <c r="S50" s="265">
        <v>1054</v>
      </c>
      <c r="T50" s="245">
        <f t="shared" si="5"/>
        <v>1278</v>
      </c>
      <c r="V50" s="265">
        <v>577</v>
      </c>
      <c r="W50" s="245">
        <f t="shared" si="6"/>
        <v>725</v>
      </c>
      <c r="Y50" s="173">
        <v>242</v>
      </c>
      <c r="Z50" s="245">
        <f t="shared" si="7"/>
        <v>344</v>
      </c>
      <c r="AB50" s="173">
        <v>1938</v>
      </c>
      <c r="AC50" s="245">
        <f t="shared" si="8"/>
        <v>3159</v>
      </c>
      <c r="AE50" s="174">
        <v>5435</v>
      </c>
      <c r="AF50" s="245">
        <f t="shared" si="9"/>
        <v>7899</v>
      </c>
      <c r="AG50" s="130"/>
      <c r="AH50" s="265">
        <v>819</v>
      </c>
      <c r="AI50" s="245">
        <f t="shared" si="10"/>
        <v>986</v>
      </c>
      <c r="AK50" s="265">
        <v>472</v>
      </c>
      <c r="AL50" s="245">
        <f t="shared" si="11"/>
        <v>590</v>
      </c>
      <c r="AN50" s="173">
        <v>211</v>
      </c>
      <c r="AO50" s="245">
        <f t="shared" si="12"/>
        <v>291</v>
      </c>
      <c r="AQ50" s="173">
        <v>1671</v>
      </c>
      <c r="AR50" s="245">
        <f t="shared" si="13"/>
        <v>2468</v>
      </c>
      <c r="AT50" s="174">
        <v>4636</v>
      </c>
      <c r="AU50" s="245">
        <f t="shared" si="14"/>
        <v>6344</v>
      </c>
      <c r="AV50" s="130"/>
      <c r="AW50" s="173">
        <v>960</v>
      </c>
      <c r="AX50" s="245">
        <f t="shared" si="15"/>
        <v>1158</v>
      </c>
      <c r="AZ50" s="173">
        <v>557</v>
      </c>
      <c r="BA50" s="245">
        <f t="shared" si="16"/>
        <v>689</v>
      </c>
      <c r="BC50" s="173">
        <v>232</v>
      </c>
      <c r="BD50" s="245">
        <f t="shared" si="17"/>
        <v>292</v>
      </c>
      <c r="BF50" s="173">
        <v>1996</v>
      </c>
      <c r="BG50" s="245">
        <f t="shared" si="18"/>
        <v>3033</v>
      </c>
      <c r="BI50" s="174">
        <v>5590</v>
      </c>
      <c r="BJ50" s="245">
        <f t="shared" si="19"/>
        <v>7644</v>
      </c>
      <c r="BK50" s="130"/>
      <c r="BL50" s="241">
        <v>599</v>
      </c>
      <c r="BM50" s="241">
        <f t="shared" si="20"/>
        <v>1660</v>
      </c>
      <c r="BN50" s="241"/>
      <c r="BO50" s="241">
        <v>276</v>
      </c>
      <c r="BP50" s="241">
        <f t="shared" si="21"/>
        <v>920</v>
      </c>
      <c r="BQ50" s="241"/>
      <c r="BR50" s="241">
        <v>98</v>
      </c>
      <c r="BS50" s="241">
        <f t="shared" si="22"/>
        <v>451</v>
      </c>
      <c r="BT50" s="241"/>
      <c r="BU50" s="241">
        <v>701</v>
      </c>
      <c r="BV50" s="241">
        <f t="shared" si="23"/>
        <v>3869</v>
      </c>
      <c r="BW50" s="241"/>
      <c r="BX50" s="241">
        <v>2182</v>
      </c>
      <c r="BY50" s="241">
        <f t="shared" si="24"/>
        <v>10087</v>
      </c>
      <c r="BZ50" s="125"/>
      <c r="CA50" s="245">
        <v>684</v>
      </c>
      <c r="CB50" s="245">
        <f t="shared" si="25"/>
        <v>1837</v>
      </c>
      <c r="CD50" s="245">
        <v>306</v>
      </c>
      <c r="CE50" s="245">
        <f t="shared" si="26"/>
        <v>977</v>
      </c>
      <c r="CG50" s="245">
        <v>127</v>
      </c>
      <c r="CH50" s="245">
        <f t="shared" si="27"/>
        <v>496</v>
      </c>
      <c r="CJ50" s="245">
        <v>838</v>
      </c>
      <c r="CK50" s="245">
        <f t="shared" si="28"/>
        <v>4412</v>
      </c>
      <c r="CM50" s="245">
        <v>2661</v>
      </c>
      <c r="CN50" s="245">
        <f t="shared" si="29"/>
        <v>11461</v>
      </c>
      <c r="CO50" s="130"/>
      <c r="CP50" s="245">
        <v>632</v>
      </c>
      <c r="CQ50" s="245">
        <f t="shared" si="30"/>
        <v>1715</v>
      </c>
      <c r="CS50" s="245">
        <v>271</v>
      </c>
      <c r="CT50" s="245">
        <f t="shared" si="31"/>
        <v>944</v>
      </c>
      <c r="CV50" s="245">
        <v>141</v>
      </c>
      <c r="CW50" s="245">
        <f t="shared" si="32"/>
        <v>522</v>
      </c>
      <c r="CY50" s="245">
        <v>965</v>
      </c>
      <c r="CZ50" s="245">
        <f t="shared" si="33"/>
        <v>4754</v>
      </c>
      <c r="DB50" s="245">
        <v>2681</v>
      </c>
      <c r="DC50" s="245">
        <f t="shared" si="34"/>
        <v>11541</v>
      </c>
      <c r="DD50" s="130"/>
      <c r="DE50" s="125" t="s">
        <v>310</v>
      </c>
      <c r="DF50" s="241">
        <v>366</v>
      </c>
      <c r="DG50" s="241">
        <f t="shared" si="35"/>
        <v>2630</v>
      </c>
      <c r="DH50" s="241"/>
      <c r="DI50" s="241">
        <v>118</v>
      </c>
      <c r="DJ50" s="241">
        <f t="shared" si="36"/>
        <v>1307</v>
      </c>
      <c r="DK50" s="241"/>
      <c r="DL50" s="241">
        <v>71</v>
      </c>
      <c r="DM50" s="241">
        <f t="shared" si="37"/>
        <v>743</v>
      </c>
      <c r="DN50" s="241"/>
      <c r="DO50" s="241">
        <v>316</v>
      </c>
      <c r="DP50" s="241">
        <f t="shared" si="97"/>
        <v>5444</v>
      </c>
      <c r="DQ50" s="241"/>
      <c r="DR50" s="241">
        <v>1081</v>
      </c>
      <c r="DS50" s="241">
        <f t="shared" si="38"/>
        <v>14709</v>
      </c>
      <c r="DT50" s="125"/>
      <c r="DU50" s="130" t="s">
        <v>311</v>
      </c>
      <c r="DV50" s="241">
        <v>316</v>
      </c>
      <c r="DW50" s="241">
        <f t="shared" si="39"/>
        <v>1950</v>
      </c>
      <c r="DX50" s="241"/>
      <c r="DY50" s="241">
        <v>120</v>
      </c>
      <c r="DZ50" s="241">
        <f t="shared" si="40"/>
        <v>916</v>
      </c>
      <c r="EA50" s="241"/>
      <c r="EB50" s="241">
        <v>70</v>
      </c>
      <c r="EC50" s="241">
        <f t="shared" si="41"/>
        <v>501</v>
      </c>
      <c r="ED50" s="241"/>
      <c r="EE50" s="241">
        <v>304</v>
      </c>
      <c r="EF50" s="241">
        <f t="shared" si="98"/>
        <v>3194</v>
      </c>
      <c r="EG50" s="241"/>
      <c r="EH50" s="241">
        <v>1030</v>
      </c>
      <c r="EI50" s="241">
        <f t="shared" si="42"/>
        <v>9222</v>
      </c>
      <c r="EJ50" s="125"/>
      <c r="EK50" s="245">
        <v>307</v>
      </c>
      <c r="EL50" s="245">
        <f t="shared" si="43"/>
        <v>1600</v>
      </c>
      <c r="EN50" s="245">
        <v>111</v>
      </c>
      <c r="EO50" s="245">
        <f t="shared" si="44"/>
        <v>740</v>
      </c>
      <c r="EQ50" s="245">
        <v>65</v>
      </c>
      <c r="ER50" s="245">
        <f t="shared" si="45"/>
        <v>406</v>
      </c>
      <c r="ET50" s="245">
        <v>263</v>
      </c>
      <c r="EU50" s="245">
        <f t="shared" si="99"/>
        <v>2679</v>
      </c>
      <c r="EW50" s="245">
        <v>1005</v>
      </c>
      <c r="EX50" s="245">
        <f t="shared" si="46"/>
        <v>7661</v>
      </c>
      <c r="EY50" s="130"/>
      <c r="EZ50" s="245">
        <v>433</v>
      </c>
      <c r="FA50" s="245">
        <f t="shared" si="100"/>
        <v>1765</v>
      </c>
      <c r="FC50" s="245">
        <v>107</v>
      </c>
      <c r="FD50" s="245">
        <f t="shared" si="47"/>
        <v>788</v>
      </c>
      <c r="FF50" s="245">
        <v>68</v>
      </c>
      <c r="FG50" s="245">
        <f t="shared" si="48"/>
        <v>437</v>
      </c>
      <c r="FI50" s="245">
        <v>360</v>
      </c>
      <c r="FJ50" s="245">
        <f t="shared" si="49"/>
        <v>3052</v>
      </c>
      <c r="FL50" s="245">
        <v>1213</v>
      </c>
      <c r="FM50" s="245">
        <f t="shared" si="50"/>
        <v>8334</v>
      </c>
      <c r="FN50" s="130"/>
      <c r="FO50" s="241">
        <v>455</v>
      </c>
      <c r="FP50" s="241">
        <f t="shared" si="101"/>
        <v>1966</v>
      </c>
      <c r="FQ50" s="241"/>
      <c r="FR50" s="241">
        <v>161</v>
      </c>
      <c r="FS50" s="241">
        <f t="shared" si="51"/>
        <v>844</v>
      </c>
      <c r="FT50" s="241"/>
      <c r="FU50" s="241">
        <v>81</v>
      </c>
      <c r="FV50" s="241">
        <f t="shared" si="52"/>
        <v>562</v>
      </c>
      <c r="FW50" s="241"/>
      <c r="FX50" s="241">
        <v>422</v>
      </c>
      <c r="FY50" s="241">
        <f t="shared" si="53"/>
        <v>3407</v>
      </c>
      <c r="FZ50" s="241"/>
      <c r="GA50" s="241">
        <v>1496</v>
      </c>
      <c r="GB50" s="241">
        <f t="shared" si="54"/>
        <v>9717</v>
      </c>
      <c r="GC50" s="125"/>
      <c r="GD50" s="241">
        <v>391</v>
      </c>
      <c r="GE50" s="241">
        <f t="shared" si="102"/>
        <v>1665</v>
      </c>
      <c r="GF50" s="241"/>
      <c r="GG50" s="241">
        <v>145</v>
      </c>
      <c r="GH50" s="241">
        <f t="shared" si="55"/>
        <v>798</v>
      </c>
      <c r="GI50" s="241"/>
      <c r="GJ50" s="241">
        <v>110</v>
      </c>
      <c r="GK50" s="241">
        <f t="shared" si="56"/>
        <v>616</v>
      </c>
      <c r="GL50" s="241"/>
      <c r="GM50" s="241">
        <v>364</v>
      </c>
      <c r="GN50" s="241">
        <f t="shared" si="57"/>
        <v>3347</v>
      </c>
      <c r="GO50" s="241"/>
      <c r="GP50" s="241">
        <v>1403</v>
      </c>
      <c r="GQ50" s="241">
        <f t="shared" si="58"/>
        <v>9484</v>
      </c>
      <c r="GR50" s="125"/>
      <c r="GS50" s="130" t="s">
        <v>312</v>
      </c>
      <c r="GT50" s="245">
        <v>387</v>
      </c>
      <c r="GU50" s="245">
        <f t="shared" si="103"/>
        <v>3300</v>
      </c>
      <c r="GW50" s="245">
        <v>73</v>
      </c>
      <c r="GX50" s="245">
        <f t="shared" si="59"/>
        <v>1033</v>
      </c>
      <c r="GZ50" s="245">
        <v>56</v>
      </c>
      <c r="HA50" s="245">
        <f t="shared" si="60"/>
        <v>869</v>
      </c>
      <c r="HC50" s="245">
        <v>236</v>
      </c>
      <c r="HD50" s="245">
        <f t="shared" si="61"/>
        <v>4504</v>
      </c>
      <c r="HF50" s="245">
        <v>977</v>
      </c>
      <c r="HG50" s="245">
        <f t="shared" si="62"/>
        <v>14148</v>
      </c>
      <c r="HH50" s="130"/>
      <c r="HI50" s="245">
        <v>268</v>
      </c>
      <c r="HJ50" s="245">
        <f t="shared" si="63"/>
        <v>2916</v>
      </c>
      <c r="HL50" s="245">
        <v>55</v>
      </c>
      <c r="HM50" s="245">
        <f t="shared" si="64"/>
        <v>881</v>
      </c>
      <c r="HO50" s="245">
        <v>83</v>
      </c>
      <c r="HP50" s="245">
        <f t="shared" si="65"/>
        <v>983</v>
      </c>
      <c r="HR50" s="245">
        <v>220</v>
      </c>
      <c r="HS50" s="245">
        <f t="shared" si="66"/>
        <v>5185</v>
      </c>
      <c r="HU50" s="245">
        <v>820</v>
      </c>
      <c r="HV50" s="245">
        <f t="shared" si="67"/>
        <v>14506</v>
      </c>
      <c r="HW50" s="130"/>
      <c r="HX50" s="245">
        <v>309</v>
      </c>
      <c r="HY50" s="245">
        <f t="shared" si="68"/>
        <v>2963</v>
      </c>
      <c r="IA50" s="245">
        <v>44</v>
      </c>
      <c r="IB50" s="245">
        <f t="shared" si="69"/>
        <v>851</v>
      </c>
      <c r="ID50" s="245">
        <v>52</v>
      </c>
      <c r="IE50" s="245">
        <f t="shared" si="70"/>
        <v>1197</v>
      </c>
      <c r="IG50" s="245">
        <v>231</v>
      </c>
      <c r="IH50" s="245">
        <f t="shared" si="71"/>
        <v>6209</v>
      </c>
      <c r="IJ50" s="245">
        <v>879</v>
      </c>
      <c r="IK50" s="245">
        <f t="shared" si="72"/>
        <v>16520</v>
      </c>
      <c r="IL50" s="130"/>
      <c r="IM50" s="125" t="s">
        <v>307</v>
      </c>
      <c r="IN50" s="245">
        <v>194</v>
      </c>
      <c r="IO50" s="245">
        <f t="shared" si="73"/>
        <v>2565</v>
      </c>
      <c r="IQ50" s="245">
        <v>27</v>
      </c>
      <c r="IR50" s="245">
        <f t="shared" si="74"/>
        <v>756</v>
      </c>
      <c r="IT50" s="245">
        <v>48</v>
      </c>
      <c r="IU50" s="245">
        <f t="shared" si="75"/>
        <v>992</v>
      </c>
      <c r="IW50" s="245">
        <v>151</v>
      </c>
      <c r="IX50" s="245">
        <f t="shared" si="76"/>
        <v>5072</v>
      </c>
      <c r="IZ50" s="245">
        <v>547</v>
      </c>
      <c r="JA50" s="245">
        <f t="shared" si="77"/>
        <v>14427</v>
      </c>
      <c r="JB50" s="130"/>
      <c r="JC50" s="245">
        <v>206</v>
      </c>
      <c r="JD50" s="245">
        <f t="shared" si="78"/>
        <v>1802</v>
      </c>
      <c r="JF50" s="245">
        <v>26</v>
      </c>
      <c r="JG50" s="245">
        <f t="shared" si="79"/>
        <v>421</v>
      </c>
      <c r="JI50" s="245">
        <v>47</v>
      </c>
      <c r="JJ50" s="245">
        <f t="shared" si="80"/>
        <v>682</v>
      </c>
      <c r="JL50" s="245">
        <v>172</v>
      </c>
      <c r="JM50" s="245">
        <f t="shared" si="81"/>
        <v>3004</v>
      </c>
      <c r="JO50" s="245">
        <v>607</v>
      </c>
      <c r="JP50" s="245">
        <f t="shared" si="82"/>
        <v>9263</v>
      </c>
      <c r="JQ50" s="130"/>
      <c r="JR50" s="245">
        <v>223</v>
      </c>
      <c r="JS50" s="245">
        <f t="shared" si="83"/>
        <v>1637</v>
      </c>
      <c r="JU50" s="245">
        <v>29</v>
      </c>
      <c r="JV50" s="245">
        <f t="shared" si="84"/>
        <v>419</v>
      </c>
      <c r="JX50" s="245">
        <v>75</v>
      </c>
      <c r="JY50" s="245">
        <f t="shared" si="85"/>
        <v>764</v>
      </c>
      <c r="KA50" s="245">
        <v>205</v>
      </c>
      <c r="KB50" s="245">
        <f t="shared" si="86"/>
        <v>3871</v>
      </c>
      <c r="KD50" s="245">
        <v>744</v>
      </c>
      <c r="KE50" s="245">
        <f t="shared" si="87"/>
        <v>10019</v>
      </c>
      <c r="KF50" s="130"/>
      <c r="KG50" s="245">
        <v>219</v>
      </c>
      <c r="KH50" s="245">
        <f t="shared" si="88"/>
        <v>1429</v>
      </c>
      <c r="KJ50" s="245">
        <v>35</v>
      </c>
      <c r="KK50" s="245">
        <f t="shared" si="89"/>
        <v>377</v>
      </c>
      <c r="KM50" s="245">
        <v>72</v>
      </c>
      <c r="KN50" s="245">
        <f t="shared" si="90"/>
        <v>656</v>
      </c>
      <c r="KP50" s="245">
        <v>221</v>
      </c>
      <c r="KQ50" s="245">
        <f t="shared" si="91"/>
        <v>3749</v>
      </c>
      <c r="KS50" s="245">
        <v>770</v>
      </c>
      <c r="KT50" s="245">
        <f t="shared" si="92"/>
        <v>9563</v>
      </c>
      <c r="KU50" s="130"/>
      <c r="KV50" s="245">
        <v>175</v>
      </c>
      <c r="KW50" s="245">
        <f t="shared" si="93"/>
        <v>1290</v>
      </c>
      <c r="KY50" s="245">
        <v>36</v>
      </c>
      <c r="KZ50" s="245">
        <f t="shared" si="94"/>
        <v>316</v>
      </c>
      <c r="LB50" s="245">
        <v>78</v>
      </c>
      <c r="LC50" s="245">
        <f t="shared" si="95"/>
        <v>902</v>
      </c>
      <c r="LE50" s="245">
        <v>799</v>
      </c>
      <c r="LF50" s="245">
        <f t="shared" si="96"/>
        <v>9947</v>
      </c>
    </row>
    <row r="51" spans="1:318" s="245" customFormat="1" ht="14.4" customHeight="1" x14ac:dyDescent="0.3">
      <c r="B51" s="326" t="s">
        <v>298</v>
      </c>
      <c r="C51" s="327"/>
      <c r="D51" s="245">
        <v>657</v>
      </c>
      <c r="E51" s="245">
        <f t="shared" si="0"/>
        <v>1917</v>
      </c>
      <c r="G51" s="245">
        <v>242</v>
      </c>
      <c r="H51" s="245">
        <f t="shared" si="1"/>
        <v>935</v>
      </c>
      <c r="J51" s="245">
        <v>102</v>
      </c>
      <c r="K51" s="245">
        <f t="shared" si="2"/>
        <v>412</v>
      </c>
      <c r="M51" s="245">
        <v>591</v>
      </c>
      <c r="N51" s="245">
        <f t="shared" si="3"/>
        <v>3500</v>
      </c>
      <c r="P51" s="245">
        <v>2045</v>
      </c>
      <c r="Q51" s="245">
        <f t="shared" si="4"/>
        <v>9538</v>
      </c>
      <c r="R51" s="130"/>
      <c r="S51" s="245">
        <v>664</v>
      </c>
      <c r="T51" s="245">
        <f t="shared" si="5"/>
        <v>1942</v>
      </c>
      <c r="V51" s="245">
        <v>235</v>
      </c>
      <c r="W51" s="245">
        <f t="shared" si="6"/>
        <v>960</v>
      </c>
      <c r="Y51" s="245">
        <v>122</v>
      </c>
      <c r="Z51" s="245">
        <f t="shared" si="7"/>
        <v>466</v>
      </c>
      <c r="AB51" s="245">
        <v>662</v>
      </c>
      <c r="AC51" s="245">
        <f t="shared" si="8"/>
        <v>3821</v>
      </c>
      <c r="AE51" s="245">
        <v>2136</v>
      </c>
      <c r="AF51" s="245">
        <f t="shared" si="9"/>
        <v>10035</v>
      </c>
      <c r="AG51" s="130"/>
      <c r="AH51" s="245">
        <v>558</v>
      </c>
      <c r="AI51" s="245">
        <f t="shared" si="10"/>
        <v>1544</v>
      </c>
      <c r="AK51" s="245">
        <v>212</v>
      </c>
      <c r="AL51" s="245">
        <f t="shared" si="11"/>
        <v>802</v>
      </c>
      <c r="AN51" s="245">
        <v>103</v>
      </c>
      <c r="AO51" s="245">
        <f t="shared" si="12"/>
        <v>394</v>
      </c>
      <c r="AQ51" s="245">
        <v>613</v>
      </c>
      <c r="AR51" s="245">
        <f t="shared" si="13"/>
        <v>3081</v>
      </c>
      <c r="AT51" s="245">
        <v>1942</v>
      </c>
      <c r="AU51" s="245">
        <f t="shared" si="14"/>
        <v>8286</v>
      </c>
      <c r="AV51" s="130"/>
      <c r="AW51" s="245">
        <v>635</v>
      </c>
      <c r="AX51" s="245">
        <f t="shared" si="15"/>
        <v>1793</v>
      </c>
      <c r="AZ51" s="245">
        <v>227</v>
      </c>
      <c r="BA51" s="245">
        <f t="shared" si="16"/>
        <v>916</v>
      </c>
      <c r="BC51" s="245">
        <v>115</v>
      </c>
      <c r="BD51" s="245">
        <f t="shared" si="17"/>
        <v>407</v>
      </c>
      <c r="BF51" s="245">
        <v>689</v>
      </c>
      <c r="BG51" s="245">
        <f t="shared" si="18"/>
        <v>3722</v>
      </c>
      <c r="BI51" s="245">
        <v>2186</v>
      </c>
      <c r="BJ51" s="245">
        <f t="shared" si="19"/>
        <v>9830</v>
      </c>
      <c r="BK51" s="130"/>
      <c r="BL51" s="241">
        <v>448</v>
      </c>
      <c r="BM51" s="241">
        <f t="shared" si="20"/>
        <v>2108</v>
      </c>
      <c r="BN51" s="241"/>
      <c r="BO51" s="241">
        <v>135</v>
      </c>
      <c r="BP51" s="241">
        <f t="shared" si="21"/>
        <v>1055</v>
      </c>
      <c r="BQ51" s="241"/>
      <c r="BR51" s="241">
        <v>63</v>
      </c>
      <c r="BS51" s="241">
        <f t="shared" si="22"/>
        <v>514</v>
      </c>
      <c r="BT51" s="241"/>
      <c r="BU51" s="241">
        <v>353</v>
      </c>
      <c r="BV51" s="241">
        <f t="shared" si="23"/>
        <v>4222</v>
      </c>
      <c r="BW51" s="241"/>
      <c r="BX51" s="241">
        <v>1256</v>
      </c>
      <c r="BY51" s="241">
        <f t="shared" si="24"/>
        <v>11343</v>
      </c>
      <c r="BZ51" s="125"/>
      <c r="CA51" s="245">
        <v>474</v>
      </c>
      <c r="CB51" s="245">
        <f t="shared" si="25"/>
        <v>2311</v>
      </c>
      <c r="CD51" s="245">
        <v>171</v>
      </c>
      <c r="CE51" s="245">
        <f t="shared" si="26"/>
        <v>1148</v>
      </c>
      <c r="CG51" s="245">
        <v>68</v>
      </c>
      <c r="CH51" s="245">
        <f t="shared" si="27"/>
        <v>564</v>
      </c>
      <c r="CJ51" s="245">
        <v>452</v>
      </c>
      <c r="CK51" s="245">
        <f t="shared" si="28"/>
        <v>4864</v>
      </c>
      <c r="CM51" s="245">
        <v>1488</v>
      </c>
      <c r="CN51" s="245">
        <f t="shared" si="29"/>
        <v>12949</v>
      </c>
      <c r="CO51" s="130"/>
      <c r="CP51" s="245">
        <v>429</v>
      </c>
      <c r="CQ51" s="245">
        <f t="shared" si="30"/>
        <v>2144</v>
      </c>
      <c r="CS51" s="245">
        <v>164</v>
      </c>
      <c r="CT51" s="245">
        <f t="shared" si="31"/>
        <v>1108</v>
      </c>
      <c r="CV51" s="245">
        <v>84</v>
      </c>
      <c r="CW51" s="245">
        <f t="shared" si="32"/>
        <v>606</v>
      </c>
      <c r="CY51" s="245">
        <v>481</v>
      </c>
      <c r="CZ51" s="245">
        <f t="shared" si="33"/>
        <v>5235</v>
      </c>
      <c r="DB51" s="245">
        <v>1476</v>
      </c>
      <c r="DC51" s="245">
        <f t="shared" si="34"/>
        <v>13017</v>
      </c>
      <c r="DD51" s="130"/>
      <c r="DE51" s="130" t="s">
        <v>316</v>
      </c>
      <c r="DF51" s="241">
        <v>257</v>
      </c>
      <c r="DG51" s="241">
        <f t="shared" si="35"/>
        <v>2887</v>
      </c>
      <c r="DH51" s="241"/>
      <c r="DI51" s="241">
        <v>69</v>
      </c>
      <c r="DJ51" s="241">
        <f t="shared" si="36"/>
        <v>1376</v>
      </c>
      <c r="DK51" s="241"/>
      <c r="DL51" s="241">
        <v>47</v>
      </c>
      <c r="DM51" s="241">
        <f t="shared" si="37"/>
        <v>790</v>
      </c>
      <c r="DN51" s="241"/>
      <c r="DO51" s="241">
        <v>184</v>
      </c>
      <c r="DP51" s="241">
        <f t="shared" si="97"/>
        <v>5628</v>
      </c>
      <c r="DQ51" s="241"/>
      <c r="DR51" s="241">
        <v>682</v>
      </c>
      <c r="DS51" s="241">
        <f t="shared" si="38"/>
        <v>15391</v>
      </c>
      <c r="DT51" s="125"/>
      <c r="DU51" s="130" t="s">
        <v>291</v>
      </c>
      <c r="DV51" s="241">
        <v>302</v>
      </c>
      <c r="DW51" s="241">
        <f t="shared" si="39"/>
        <v>2252</v>
      </c>
      <c r="DX51" s="241"/>
      <c r="DY51" s="241">
        <v>84</v>
      </c>
      <c r="DZ51" s="241">
        <f t="shared" si="40"/>
        <v>1000</v>
      </c>
      <c r="EA51" s="241"/>
      <c r="EB51" s="241">
        <v>49</v>
      </c>
      <c r="EC51" s="241">
        <f t="shared" si="41"/>
        <v>550</v>
      </c>
      <c r="ED51" s="241"/>
      <c r="EE51" s="241">
        <v>185</v>
      </c>
      <c r="EF51" s="241">
        <f t="shared" si="98"/>
        <v>3379</v>
      </c>
      <c r="EG51" s="241"/>
      <c r="EH51" s="241">
        <v>763</v>
      </c>
      <c r="EI51" s="241">
        <f t="shared" si="42"/>
        <v>9985</v>
      </c>
      <c r="EJ51" s="125"/>
      <c r="EK51" s="245">
        <v>294</v>
      </c>
      <c r="EL51" s="245">
        <f t="shared" si="43"/>
        <v>1894</v>
      </c>
      <c r="EN51" s="245">
        <v>101</v>
      </c>
      <c r="EO51" s="245">
        <f t="shared" si="44"/>
        <v>841</v>
      </c>
      <c r="EQ51" s="245">
        <v>35</v>
      </c>
      <c r="ER51" s="245">
        <f t="shared" si="45"/>
        <v>441</v>
      </c>
      <c r="ET51" s="245">
        <v>219</v>
      </c>
      <c r="EU51" s="245">
        <f t="shared" si="99"/>
        <v>2898</v>
      </c>
      <c r="EW51" s="245">
        <v>797</v>
      </c>
      <c r="EX51" s="245">
        <f t="shared" si="46"/>
        <v>8458</v>
      </c>
      <c r="EY51" s="130"/>
      <c r="EZ51" s="245">
        <v>299</v>
      </c>
      <c r="FA51" s="245">
        <f t="shared" si="100"/>
        <v>2064</v>
      </c>
      <c r="FC51" s="245">
        <v>86</v>
      </c>
      <c r="FD51" s="245">
        <f t="shared" si="47"/>
        <v>874</v>
      </c>
      <c r="FF51" s="245">
        <v>47</v>
      </c>
      <c r="FG51" s="245">
        <f t="shared" si="48"/>
        <v>484</v>
      </c>
      <c r="FI51" s="245">
        <v>218</v>
      </c>
      <c r="FJ51" s="245">
        <f t="shared" si="49"/>
        <v>3270</v>
      </c>
      <c r="FL51" s="245">
        <v>801</v>
      </c>
      <c r="FM51" s="245">
        <f t="shared" si="50"/>
        <v>9135</v>
      </c>
      <c r="FN51" s="130"/>
      <c r="FO51" s="241">
        <v>348</v>
      </c>
      <c r="FP51" s="241">
        <f t="shared" si="101"/>
        <v>2314</v>
      </c>
      <c r="FQ51" s="241"/>
      <c r="FR51" s="241">
        <v>109</v>
      </c>
      <c r="FS51" s="241">
        <f t="shared" si="51"/>
        <v>953</v>
      </c>
      <c r="FT51" s="241"/>
      <c r="FU51" s="241">
        <v>65</v>
      </c>
      <c r="FV51" s="241">
        <f t="shared" si="52"/>
        <v>627</v>
      </c>
      <c r="FW51" s="241"/>
      <c r="FX51" s="241">
        <v>248</v>
      </c>
      <c r="FY51" s="241">
        <f t="shared" si="53"/>
        <v>3655</v>
      </c>
      <c r="FZ51" s="241"/>
      <c r="GA51" s="241">
        <v>1005</v>
      </c>
      <c r="GB51" s="241">
        <f t="shared" si="54"/>
        <v>10722</v>
      </c>
      <c r="GC51" s="125"/>
      <c r="GD51" s="241">
        <v>321</v>
      </c>
      <c r="GE51" s="241">
        <f t="shared" si="102"/>
        <v>1986</v>
      </c>
      <c r="GF51" s="241"/>
      <c r="GG51" s="241">
        <v>94</v>
      </c>
      <c r="GH51" s="241">
        <f t="shared" si="55"/>
        <v>892</v>
      </c>
      <c r="GI51" s="241"/>
      <c r="GJ51" s="241">
        <v>65</v>
      </c>
      <c r="GK51" s="241">
        <f t="shared" si="56"/>
        <v>681</v>
      </c>
      <c r="GL51" s="241"/>
      <c r="GM51" s="241">
        <v>295</v>
      </c>
      <c r="GN51" s="241">
        <f t="shared" si="57"/>
        <v>3642</v>
      </c>
      <c r="GO51" s="241"/>
      <c r="GP51" s="241">
        <v>1018</v>
      </c>
      <c r="GQ51" s="241">
        <f t="shared" si="58"/>
        <v>10502</v>
      </c>
      <c r="GR51" s="125"/>
      <c r="GS51" s="130" t="s">
        <v>317</v>
      </c>
      <c r="GT51" s="245">
        <v>236</v>
      </c>
      <c r="GU51" s="245">
        <f t="shared" si="103"/>
        <v>3536</v>
      </c>
      <c r="GW51" s="245">
        <v>41</v>
      </c>
      <c r="GX51" s="245">
        <f t="shared" si="59"/>
        <v>1074</v>
      </c>
      <c r="GZ51" s="245">
        <v>33</v>
      </c>
      <c r="HA51" s="245">
        <f t="shared" si="60"/>
        <v>902</v>
      </c>
      <c r="HC51" s="245">
        <v>133</v>
      </c>
      <c r="HD51" s="245">
        <f t="shared" si="61"/>
        <v>4637</v>
      </c>
      <c r="HF51" s="245">
        <v>557</v>
      </c>
      <c r="HG51" s="245">
        <f t="shared" si="62"/>
        <v>14705</v>
      </c>
      <c r="HH51" s="130"/>
      <c r="HI51" s="176">
        <v>193</v>
      </c>
      <c r="HJ51" s="241">
        <f t="shared" si="63"/>
        <v>3109</v>
      </c>
      <c r="HK51" s="241">
        <f t="shared" ref="HK51:HK53" si="104">HK52+HI51</f>
        <v>720</v>
      </c>
      <c r="HL51" s="176">
        <v>41</v>
      </c>
      <c r="HM51" s="241">
        <f t="shared" si="64"/>
        <v>922</v>
      </c>
      <c r="HN51" s="241">
        <f t="shared" ref="HN51:HN53" si="105">HN52+HL51</f>
        <v>124</v>
      </c>
      <c r="HO51" s="176">
        <v>33</v>
      </c>
      <c r="HP51" s="241">
        <f t="shared" si="65"/>
        <v>1016</v>
      </c>
      <c r="HQ51" s="241">
        <f t="shared" ref="HQ51:HQ53" si="106">HQ52+HO51</f>
        <v>165</v>
      </c>
      <c r="HR51" s="176">
        <v>150</v>
      </c>
      <c r="HS51" s="241">
        <f t="shared" si="66"/>
        <v>5335</v>
      </c>
      <c r="HT51" s="241">
        <f t="shared" ref="HT51:HT53" si="107">HT52+HR51</f>
        <v>529</v>
      </c>
      <c r="HU51" s="178">
        <v>522</v>
      </c>
      <c r="HV51" s="241">
        <f t="shared" si="67"/>
        <v>15028</v>
      </c>
      <c r="HW51" s="125">
        <f t="shared" ref="HW51:HW53" si="108">HW52+HU51</f>
        <v>1996</v>
      </c>
      <c r="HX51" s="176">
        <v>178</v>
      </c>
      <c r="HY51" s="245">
        <f t="shared" si="68"/>
        <v>3141</v>
      </c>
      <c r="HZ51" s="245">
        <f t="shared" ref="HZ51:HZ56" si="109">HZ52+HX51</f>
        <v>653</v>
      </c>
      <c r="IA51" s="176">
        <v>42</v>
      </c>
      <c r="IB51" s="245">
        <f t="shared" si="69"/>
        <v>893</v>
      </c>
      <c r="IC51" s="245">
        <f t="shared" ref="IC51:IC56" si="110">IC52+IA51</f>
        <v>121</v>
      </c>
      <c r="ID51" s="176">
        <v>41</v>
      </c>
      <c r="IE51" s="245">
        <f t="shared" si="70"/>
        <v>1238</v>
      </c>
      <c r="IF51" s="245">
        <f t="shared" ref="IF51:IF56" si="111">IF52+ID51</f>
        <v>180</v>
      </c>
      <c r="IG51" s="176">
        <v>166</v>
      </c>
      <c r="IH51" s="245">
        <f t="shared" si="71"/>
        <v>6375</v>
      </c>
      <c r="II51" s="245">
        <f t="shared" ref="II51:II56" si="112">II52+IG51</f>
        <v>542</v>
      </c>
      <c r="IJ51" s="178">
        <v>573</v>
      </c>
      <c r="IK51" s="245">
        <f t="shared" si="72"/>
        <v>17093</v>
      </c>
      <c r="IL51" s="130">
        <f t="shared" ref="IL51:IL56" si="113">IL52+IJ51</f>
        <v>1985</v>
      </c>
      <c r="IM51" s="125" t="s">
        <v>313</v>
      </c>
      <c r="IN51" s="241">
        <v>134</v>
      </c>
      <c r="IO51" s="241">
        <f t="shared" si="73"/>
        <v>2699</v>
      </c>
      <c r="IP51" s="241"/>
      <c r="IQ51" s="241">
        <v>27</v>
      </c>
      <c r="IR51" s="241">
        <f t="shared" si="74"/>
        <v>783</v>
      </c>
      <c r="IS51" s="241"/>
      <c r="IT51" s="241">
        <v>39</v>
      </c>
      <c r="IU51" s="241">
        <f t="shared" si="75"/>
        <v>1031</v>
      </c>
      <c r="IV51" s="241"/>
      <c r="IW51" s="241">
        <v>110</v>
      </c>
      <c r="IX51" s="241">
        <f t="shared" si="76"/>
        <v>5182</v>
      </c>
      <c r="IY51" s="241"/>
      <c r="IZ51" s="241">
        <v>405</v>
      </c>
      <c r="JA51" s="245">
        <f t="shared" si="77"/>
        <v>14832</v>
      </c>
      <c r="JB51" s="130"/>
      <c r="JC51" s="245">
        <v>147</v>
      </c>
      <c r="JD51" s="245">
        <f t="shared" si="78"/>
        <v>1949</v>
      </c>
      <c r="JF51" s="245">
        <v>20</v>
      </c>
      <c r="JG51" s="245">
        <f t="shared" si="79"/>
        <v>441</v>
      </c>
      <c r="JI51" s="245">
        <v>46</v>
      </c>
      <c r="JJ51" s="245">
        <f t="shared" si="80"/>
        <v>728</v>
      </c>
      <c r="JL51" s="245">
        <v>115</v>
      </c>
      <c r="JM51" s="245">
        <f t="shared" si="81"/>
        <v>3119</v>
      </c>
      <c r="JO51" s="245">
        <v>462</v>
      </c>
      <c r="JP51" s="245">
        <f t="shared" si="82"/>
        <v>9725</v>
      </c>
      <c r="JQ51" s="130"/>
      <c r="JR51" s="245">
        <v>176</v>
      </c>
      <c r="JS51" s="245">
        <f t="shared" si="83"/>
        <v>1813</v>
      </c>
      <c r="JU51" s="245">
        <v>21</v>
      </c>
      <c r="JV51" s="245">
        <f t="shared" si="84"/>
        <v>440</v>
      </c>
      <c r="JX51" s="245">
        <v>62</v>
      </c>
      <c r="JY51" s="245">
        <f t="shared" si="85"/>
        <v>826</v>
      </c>
      <c r="KA51" s="245">
        <v>167</v>
      </c>
      <c r="KB51" s="245">
        <f t="shared" si="86"/>
        <v>4038</v>
      </c>
      <c r="KD51" s="245">
        <v>560</v>
      </c>
      <c r="KE51" s="245">
        <f t="shared" si="87"/>
        <v>10579</v>
      </c>
      <c r="KF51" s="130"/>
      <c r="KG51" s="245">
        <v>157</v>
      </c>
      <c r="KH51" s="245">
        <f t="shared" si="88"/>
        <v>1586</v>
      </c>
      <c r="KJ51" s="245">
        <v>21</v>
      </c>
      <c r="KK51" s="245">
        <f t="shared" si="89"/>
        <v>398</v>
      </c>
      <c r="KM51" s="245">
        <v>64</v>
      </c>
      <c r="KN51" s="245">
        <f t="shared" si="90"/>
        <v>720</v>
      </c>
      <c r="KP51" s="245">
        <v>176</v>
      </c>
      <c r="KQ51" s="245">
        <f t="shared" si="91"/>
        <v>3925</v>
      </c>
      <c r="KS51" s="245">
        <v>598</v>
      </c>
      <c r="KT51" s="245">
        <f t="shared" si="92"/>
        <v>10161</v>
      </c>
      <c r="KU51" s="130"/>
      <c r="KV51" s="245">
        <v>169</v>
      </c>
      <c r="KW51" s="245">
        <f t="shared" si="93"/>
        <v>1459</v>
      </c>
      <c r="KY51" s="245">
        <v>35</v>
      </c>
      <c r="KZ51" s="245">
        <f t="shared" si="94"/>
        <v>351</v>
      </c>
      <c r="LB51" s="245">
        <v>61</v>
      </c>
      <c r="LC51" s="245">
        <f t="shared" si="95"/>
        <v>963</v>
      </c>
      <c r="LE51" s="245">
        <v>615</v>
      </c>
      <c r="LF51" s="245">
        <f t="shared" si="96"/>
        <v>10562</v>
      </c>
    </row>
    <row r="52" spans="1:318" s="245" customFormat="1" ht="14.4" customHeight="1" x14ac:dyDescent="0.3">
      <c r="B52" s="326" t="s">
        <v>304</v>
      </c>
      <c r="C52" s="327"/>
      <c r="D52" s="245">
        <v>463</v>
      </c>
      <c r="E52" s="245">
        <f t="shared" si="0"/>
        <v>2380</v>
      </c>
      <c r="G52" s="245">
        <v>116</v>
      </c>
      <c r="H52" s="245">
        <f t="shared" si="1"/>
        <v>1051</v>
      </c>
      <c r="J52" s="245">
        <v>66</v>
      </c>
      <c r="K52" s="245">
        <f t="shared" si="2"/>
        <v>478</v>
      </c>
      <c r="M52" s="245">
        <v>229</v>
      </c>
      <c r="N52" s="245">
        <f t="shared" si="3"/>
        <v>3729</v>
      </c>
      <c r="P52" s="245">
        <v>1101</v>
      </c>
      <c r="Q52" s="241">
        <f t="shared" si="4"/>
        <v>10639</v>
      </c>
      <c r="R52" s="130"/>
      <c r="S52" s="245">
        <v>449</v>
      </c>
      <c r="T52" s="245">
        <f t="shared" si="5"/>
        <v>2391</v>
      </c>
      <c r="V52" s="245">
        <v>149</v>
      </c>
      <c r="W52" s="245">
        <f t="shared" si="6"/>
        <v>1109</v>
      </c>
      <c r="Y52" s="245">
        <v>58</v>
      </c>
      <c r="Z52" s="245">
        <f t="shared" si="7"/>
        <v>524</v>
      </c>
      <c r="AB52" s="245">
        <v>274</v>
      </c>
      <c r="AC52" s="245">
        <f t="shared" si="8"/>
        <v>4095</v>
      </c>
      <c r="AE52" s="245">
        <v>1155</v>
      </c>
      <c r="AF52" s="241">
        <f t="shared" si="9"/>
        <v>11190</v>
      </c>
      <c r="AG52" s="130"/>
      <c r="AH52" s="245">
        <v>407</v>
      </c>
      <c r="AI52" s="245">
        <f t="shared" si="10"/>
        <v>1951</v>
      </c>
      <c r="AK52" s="245">
        <v>119</v>
      </c>
      <c r="AL52" s="245">
        <f t="shared" si="11"/>
        <v>921</v>
      </c>
      <c r="AN52" s="245">
        <v>73</v>
      </c>
      <c r="AO52" s="245">
        <f t="shared" si="12"/>
        <v>467</v>
      </c>
      <c r="AQ52" s="245">
        <v>283</v>
      </c>
      <c r="AR52" s="245">
        <f t="shared" si="13"/>
        <v>3364</v>
      </c>
      <c r="AT52" s="245">
        <v>1067</v>
      </c>
      <c r="AU52" s="241">
        <f t="shared" si="14"/>
        <v>9353</v>
      </c>
      <c r="AV52" s="130"/>
      <c r="AW52" s="245">
        <v>412</v>
      </c>
      <c r="AX52" s="245">
        <f t="shared" si="15"/>
        <v>2205</v>
      </c>
      <c r="AZ52" s="245">
        <v>152</v>
      </c>
      <c r="BA52" s="245">
        <f t="shared" si="16"/>
        <v>1068</v>
      </c>
      <c r="BC52" s="245">
        <v>69</v>
      </c>
      <c r="BD52" s="245">
        <f t="shared" si="17"/>
        <v>476</v>
      </c>
      <c r="BF52" s="245">
        <v>321</v>
      </c>
      <c r="BG52" s="245">
        <f t="shared" si="18"/>
        <v>4043</v>
      </c>
      <c r="BI52" s="245">
        <v>1213</v>
      </c>
      <c r="BJ52" s="245">
        <f t="shared" si="19"/>
        <v>11043</v>
      </c>
      <c r="BK52" s="130"/>
      <c r="BL52" s="241">
        <v>272</v>
      </c>
      <c r="BM52" s="241">
        <f t="shared" si="20"/>
        <v>2380</v>
      </c>
      <c r="BN52" s="241"/>
      <c r="BO52" s="241">
        <v>75</v>
      </c>
      <c r="BP52" s="241">
        <f t="shared" si="21"/>
        <v>1130</v>
      </c>
      <c r="BQ52" s="241"/>
      <c r="BR52" s="241">
        <v>30</v>
      </c>
      <c r="BS52" s="241">
        <f t="shared" si="22"/>
        <v>544</v>
      </c>
      <c r="BT52" s="241"/>
      <c r="BU52" s="241">
        <v>199</v>
      </c>
      <c r="BV52" s="241">
        <f t="shared" si="23"/>
        <v>4421</v>
      </c>
      <c r="BW52" s="241"/>
      <c r="BX52" s="241">
        <v>706</v>
      </c>
      <c r="BY52" s="241">
        <f t="shared" si="24"/>
        <v>12049</v>
      </c>
      <c r="BZ52" s="125"/>
      <c r="CA52" s="245">
        <v>339</v>
      </c>
      <c r="CB52" s="245">
        <f t="shared" si="25"/>
        <v>2650</v>
      </c>
      <c r="CD52" s="245">
        <v>107</v>
      </c>
      <c r="CE52" s="245">
        <f t="shared" si="26"/>
        <v>1255</v>
      </c>
      <c r="CG52" s="245">
        <v>51</v>
      </c>
      <c r="CH52" s="245">
        <f t="shared" si="27"/>
        <v>615</v>
      </c>
      <c r="CJ52" s="245">
        <v>242</v>
      </c>
      <c r="CK52" s="245">
        <f t="shared" si="28"/>
        <v>5106</v>
      </c>
      <c r="CM52" s="245">
        <v>920</v>
      </c>
      <c r="CN52" s="245">
        <f t="shared" si="29"/>
        <v>13869</v>
      </c>
      <c r="CO52" s="130"/>
      <c r="CP52" s="245">
        <v>323</v>
      </c>
      <c r="CQ52" s="245">
        <f t="shared" si="30"/>
        <v>2467</v>
      </c>
      <c r="CS52" s="245">
        <v>112</v>
      </c>
      <c r="CT52" s="245">
        <f t="shared" si="31"/>
        <v>1220</v>
      </c>
      <c r="CV52" s="245">
        <v>38</v>
      </c>
      <c r="CW52" s="245">
        <f t="shared" si="32"/>
        <v>644</v>
      </c>
      <c r="CY52" s="245">
        <v>261</v>
      </c>
      <c r="CZ52" s="245">
        <f t="shared" si="33"/>
        <v>5496</v>
      </c>
      <c r="DB52" s="245">
        <v>911</v>
      </c>
      <c r="DC52" s="245">
        <f t="shared" si="34"/>
        <v>13928</v>
      </c>
      <c r="DD52" s="130"/>
      <c r="DE52" s="130" t="s">
        <v>281</v>
      </c>
      <c r="DF52" s="176">
        <v>328</v>
      </c>
      <c r="DG52" s="241">
        <f t="shared" si="35"/>
        <v>3215</v>
      </c>
      <c r="DH52" s="241">
        <f t="shared" ref="DH52:DH57" si="114">DH53+DF52</f>
        <v>858</v>
      </c>
      <c r="DI52" s="176">
        <v>93</v>
      </c>
      <c r="DJ52" s="241">
        <f t="shared" si="36"/>
        <v>1469</v>
      </c>
      <c r="DK52" s="241">
        <f t="shared" ref="DK52:DK57" si="115">DK53+DI52</f>
        <v>251</v>
      </c>
      <c r="DL52" s="176">
        <v>60</v>
      </c>
      <c r="DM52" s="241">
        <f t="shared" si="37"/>
        <v>850</v>
      </c>
      <c r="DN52" s="241">
        <f t="shared" ref="DN52:DN57" si="116">DN53+DL52</f>
        <v>180</v>
      </c>
      <c r="DO52" s="176">
        <v>202</v>
      </c>
      <c r="DP52" s="241">
        <f t="shared" si="97"/>
        <v>5830</v>
      </c>
      <c r="DQ52" s="241">
        <f t="shared" ref="DQ52:DQ57" si="117">DQ53+DO52</f>
        <v>546</v>
      </c>
      <c r="DR52" s="178">
        <v>841</v>
      </c>
      <c r="DS52" s="241">
        <f t="shared" si="38"/>
        <v>16232</v>
      </c>
      <c r="DT52" s="125">
        <f t="shared" ref="DT52:DT57" si="118">DT53+DR52</f>
        <v>2267</v>
      </c>
      <c r="DU52" s="130" t="s">
        <v>320</v>
      </c>
      <c r="DV52" s="241">
        <v>358</v>
      </c>
      <c r="DW52" s="241">
        <f t="shared" si="39"/>
        <v>2610</v>
      </c>
      <c r="DX52" s="241">
        <f t="shared" ref="DX52:DX57" si="119">DX53+DV52</f>
        <v>933</v>
      </c>
      <c r="DY52" s="241">
        <v>94</v>
      </c>
      <c r="DZ52" s="241">
        <f t="shared" si="40"/>
        <v>1094</v>
      </c>
      <c r="EA52" s="241">
        <f t="shared" ref="EA52:EA57" si="120">EA53+DY52</f>
        <v>274</v>
      </c>
      <c r="EB52" s="241">
        <v>64</v>
      </c>
      <c r="EC52" s="241">
        <f t="shared" si="41"/>
        <v>614</v>
      </c>
      <c r="ED52" s="241">
        <f t="shared" ref="ED52:ED57" si="121">ED53+EB52</f>
        <v>202</v>
      </c>
      <c r="EE52" s="241">
        <v>204</v>
      </c>
      <c r="EF52" s="241">
        <f t="shared" si="98"/>
        <v>3583</v>
      </c>
      <c r="EG52" s="241">
        <f t="shared" ref="EG52:EG57" si="122">EG53+EE52</f>
        <v>596</v>
      </c>
      <c r="EH52" s="241">
        <v>874</v>
      </c>
      <c r="EI52" s="241">
        <f t="shared" si="42"/>
        <v>10859</v>
      </c>
      <c r="EJ52" s="125">
        <f t="shared" ref="EJ52:EJ57" si="123">EJ53+EH52</f>
        <v>2438</v>
      </c>
      <c r="EK52" s="245">
        <v>356</v>
      </c>
      <c r="EL52" s="245">
        <f t="shared" si="43"/>
        <v>2250</v>
      </c>
      <c r="EM52" s="245">
        <f t="shared" ref="EM52:EM57" si="124">EM53+EK52</f>
        <v>999</v>
      </c>
      <c r="EN52" s="245">
        <v>101</v>
      </c>
      <c r="EO52" s="245">
        <f t="shared" si="44"/>
        <v>942</v>
      </c>
      <c r="EP52" s="245">
        <f t="shared" ref="EP52:EP57" si="125">EP53+EN52</f>
        <v>273</v>
      </c>
      <c r="EQ52" s="245">
        <v>61</v>
      </c>
      <c r="ER52" s="245">
        <f t="shared" si="45"/>
        <v>502</v>
      </c>
      <c r="ES52" s="245">
        <f t="shared" ref="ES52:ES57" si="126">ES53+EQ52</f>
        <v>180</v>
      </c>
      <c r="ET52" s="245">
        <v>225</v>
      </c>
      <c r="EU52" s="245">
        <f t="shared" si="99"/>
        <v>3123</v>
      </c>
      <c r="EV52" s="245">
        <f t="shared" ref="EV52:EV57" si="127">EV53+ET52</f>
        <v>602</v>
      </c>
      <c r="EW52" s="245">
        <v>901</v>
      </c>
      <c r="EX52" s="245">
        <f t="shared" si="46"/>
        <v>9359</v>
      </c>
      <c r="EY52" s="130">
        <f t="shared" ref="EY52:EY57" si="128">EY53+EW52</f>
        <v>2490</v>
      </c>
      <c r="EZ52" s="245">
        <v>426</v>
      </c>
      <c r="FA52" s="245">
        <f t="shared" si="100"/>
        <v>2490</v>
      </c>
      <c r="FC52" s="245">
        <v>104</v>
      </c>
      <c r="FD52" s="245">
        <f t="shared" si="47"/>
        <v>978</v>
      </c>
      <c r="FF52" s="245">
        <v>72</v>
      </c>
      <c r="FG52" s="245">
        <f t="shared" si="48"/>
        <v>556</v>
      </c>
      <c r="FI52" s="245">
        <v>276</v>
      </c>
      <c r="FJ52" s="245">
        <f t="shared" si="49"/>
        <v>3546</v>
      </c>
      <c r="FL52" s="245">
        <v>1085</v>
      </c>
      <c r="FM52" s="245">
        <f t="shared" si="50"/>
        <v>10220</v>
      </c>
      <c r="FN52" s="130"/>
      <c r="FO52" s="241">
        <v>487</v>
      </c>
      <c r="FP52" s="241">
        <f t="shared" si="101"/>
        <v>2801</v>
      </c>
      <c r="FQ52" s="241"/>
      <c r="FR52" s="241">
        <v>115</v>
      </c>
      <c r="FS52" s="241">
        <f t="shared" si="51"/>
        <v>1068</v>
      </c>
      <c r="FT52" s="241"/>
      <c r="FU52" s="241">
        <v>90</v>
      </c>
      <c r="FV52" s="241">
        <f t="shared" si="52"/>
        <v>717</v>
      </c>
      <c r="FW52" s="241"/>
      <c r="FX52" s="241">
        <v>351</v>
      </c>
      <c r="FY52" s="241">
        <f t="shared" si="53"/>
        <v>4006</v>
      </c>
      <c r="FZ52" s="241"/>
      <c r="GA52" s="241">
        <v>1283</v>
      </c>
      <c r="GB52" s="241">
        <f t="shared" si="54"/>
        <v>12005</v>
      </c>
      <c r="GC52" s="125"/>
      <c r="GD52" s="241">
        <v>422</v>
      </c>
      <c r="GE52" s="241">
        <f t="shared" si="102"/>
        <v>2408</v>
      </c>
      <c r="GF52" s="241"/>
      <c r="GG52" s="241">
        <v>112</v>
      </c>
      <c r="GH52" s="241">
        <f t="shared" si="55"/>
        <v>1004</v>
      </c>
      <c r="GI52" s="241"/>
      <c r="GJ52" s="241">
        <v>79</v>
      </c>
      <c r="GK52" s="241">
        <f t="shared" si="56"/>
        <v>760</v>
      </c>
      <c r="GL52" s="241"/>
      <c r="GM52" s="241">
        <v>311</v>
      </c>
      <c r="GN52" s="241">
        <f t="shared" si="57"/>
        <v>3953</v>
      </c>
      <c r="GO52" s="241"/>
      <c r="GP52" s="241">
        <v>1178</v>
      </c>
      <c r="GQ52" s="241">
        <f t="shared" si="58"/>
        <v>11680</v>
      </c>
      <c r="GR52" s="125"/>
      <c r="GS52" s="266" t="s">
        <v>321</v>
      </c>
      <c r="GT52" s="176">
        <v>182</v>
      </c>
      <c r="GU52" s="245">
        <f t="shared" si="103"/>
        <v>3718</v>
      </c>
      <c r="GV52" s="245">
        <f t="shared" ref="GV52:GV53" si="129">GV53+GT52</f>
        <v>642</v>
      </c>
      <c r="GW52" s="176">
        <v>29</v>
      </c>
      <c r="GX52" s="245">
        <f t="shared" si="59"/>
        <v>1103</v>
      </c>
      <c r="GY52" s="245">
        <f t="shared" ref="GY52:GY53" si="130">GY53+GW52</f>
        <v>107</v>
      </c>
      <c r="GZ52" s="176">
        <v>38</v>
      </c>
      <c r="HA52" s="245">
        <f t="shared" si="60"/>
        <v>940</v>
      </c>
      <c r="HB52" s="245">
        <f t="shared" ref="HB52:HB53" si="131">HB53+GZ52</f>
        <v>153</v>
      </c>
      <c r="HC52" s="176">
        <v>87</v>
      </c>
      <c r="HD52" s="245">
        <f t="shared" si="61"/>
        <v>4724</v>
      </c>
      <c r="HE52" s="245">
        <f t="shared" ref="HE52:HE53" si="132">HE53+HC52</f>
        <v>355</v>
      </c>
      <c r="HF52" s="178">
        <v>414</v>
      </c>
      <c r="HG52" s="245">
        <f t="shared" si="62"/>
        <v>15119</v>
      </c>
      <c r="HH52" s="130">
        <f t="shared" ref="HH52:HH53" si="133">HH53+HF52</f>
        <v>1653</v>
      </c>
      <c r="HI52" s="241">
        <v>158</v>
      </c>
      <c r="HJ52" s="241">
        <f t="shared" si="63"/>
        <v>3267</v>
      </c>
      <c r="HK52" s="176">
        <f t="shared" si="104"/>
        <v>527</v>
      </c>
      <c r="HL52" s="241">
        <v>10</v>
      </c>
      <c r="HM52" s="241">
        <f t="shared" si="64"/>
        <v>932</v>
      </c>
      <c r="HN52" s="176">
        <f t="shared" si="105"/>
        <v>83</v>
      </c>
      <c r="HO52" s="241">
        <v>31</v>
      </c>
      <c r="HP52" s="241">
        <f t="shared" si="65"/>
        <v>1047</v>
      </c>
      <c r="HQ52" s="176">
        <f t="shared" si="106"/>
        <v>132</v>
      </c>
      <c r="HR52" s="241">
        <v>104</v>
      </c>
      <c r="HS52" s="241">
        <f t="shared" si="66"/>
        <v>5439</v>
      </c>
      <c r="HT52" s="176">
        <f t="shared" si="107"/>
        <v>379</v>
      </c>
      <c r="HU52" s="241">
        <v>397</v>
      </c>
      <c r="HV52" s="241">
        <f t="shared" si="67"/>
        <v>15425</v>
      </c>
      <c r="HW52" s="177">
        <f t="shared" si="108"/>
        <v>1474</v>
      </c>
      <c r="HX52" s="245">
        <v>140</v>
      </c>
      <c r="HY52" s="245">
        <f t="shared" si="68"/>
        <v>3281</v>
      </c>
      <c r="HZ52" s="176">
        <f t="shared" si="109"/>
        <v>475</v>
      </c>
      <c r="IA52" s="245">
        <v>14</v>
      </c>
      <c r="IB52" s="245">
        <f t="shared" si="69"/>
        <v>907</v>
      </c>
      <c r="IC52" s="176">
        <f t="shared" si="110"/>
        <v>79</v>
      </c>
      <c r="ID52" s="245">
        <v>23</v>
      </c>
      <c r="IE52" s="245">
        <f t="shared" si="70"/>
        <v>1261</v>
      </c>
      <c r="IF52" s="176">
        <f t="shared" si="111"/>
        <v>139</v>
      </c>
      <c r="IG52" s="245">
        <v>105</v>
      </c>
      <c r="IH52" s="245">
        <f t="shared" si="71"/>
        <v>6480</v>
      </c>
      <c r="II52" s="176">
        <f t="shared" si="112"/>
        <v>376</v>
      </c>
      <c r="IJ52" s="245">
        <v>354</v>
      </c>
      <c r="IK52" s="245">
        <f t="shared" si="72"/>
        <v>17447</v>
      </c>
      <c r="IL52" s="177">
        <f t="shared" si="113"/>
        <v>1412</v>
      </c>
      <c r="IM52" s="125" t="s">
        <v>317</v>
      </c>
      <c r="IN52" s="176">
        <v>171</v>
      </c>
      <c r="IO52" s="245">
        <f t="shared" si="73"/>
        <v>2870</v>
      </c>
      <c r="IP52" s="245">
        <f t="shared" ref="IP52:IP58" si="134">IP53+IN52</f>
        <v>596</v>
      </c>
      <c r="IQ52" s="176">
        <v>25</v>
      </c>
      <c r="IR52" s="245">
        <f t="shared" si="74"/>
        <v>808</v>
      </c>
      <c r="IS52" s="245">
        <f t="shared" ref="IS52:IS58" si="135">IS53+IQ52</f>
        <v>109</v>
      </c>
      <c r="IT52" s="176">
        <v>70</v>
      </c>
      <c r="IU52" s="245">
        <f t="shared" si="75"/>
        <v>1101</v>
      </c>
      <c r="IV52" s="245">
        <f t="shared" ref="IV52:IV58" si="136">IV53+IT52</f>
        <v>245</v>
      </c>
      <c r="IW52" s="176">
        <v>135</v>
      </c>
      <c r="IX52" s="245">
        <f t="shared" si="76"/>
        <v>5317</v>
      </c>
      <c r="IY52" s="245">
        <f t="shared" ref="IY52:IY58" si="137">IY53+IW52</f>
        <v>492</v>
      </c>
      <c r="IZ52" s="178">
        <v>537</v>
      </c>
      <c r="JA52" s="245">
        <f t="shared" si="77"/>
        <v>15369</v>
      </c>
      <c r="JB52" s="130">
        <f t="shared" ref="JB52:JB58" si="138">JB53+IZ52</f>
        <v>1902</v>
      </c>
      <c r="JC52" s="245">
        <v>224</v>
      </c>
      <c r="JD52" s="245">
        <f t="shared" si="78"/>
        <v>2173</v>
      </c>
      <c r="JF52" s="245">
        <v>36</v>
      </c>
      <c r="JG52" s="245">
        <f t="shared" si="79"/>
        <v>477</v>
      </c>
      <c r="JI52" s="245">
        <v>46</v>
      </c>
      <c r="JJ52" s="245">
        <f t="shared" si="80"/>
        <v>774</v>
      </c>
      <c r="JL52" s="245">
        <v>177</v>
      </c>
      <c r="JM52" s="245">
        <f t="shared" si="81"/>
        <v>3296</v>
      </c>
      <c r="JO52" s="245">
        <v>662</v>
      </c>
      <c r="JP52" s="245">
        <f t="shared" si="82"/>
        <v>10387</v>
      </c>
      <c r="JQ52" s="130"/>
      <c r="JR52" s="245">
        <v>275</v>
      </c>
      <c r="JS52" s="245">
        <f t="shared" si="83"/>
        <v>2088</v>
      </c>
      <c r="JU52" s="245">
        <v>38</v>
      </c>
      <c r="JV52" s="245">
        <f t="shared" si="84"/>
        <v>478</v>
      </c>
      <c r="JX52" s="245">
        <v>97</v>
      </c>
      <c r="JY52" s="245">
        <f t="shared" si="85"/>
        <v>923</v>
      </c>
      <c r="KA52" s="245">
        <v>205</v>
      </c>
      <c r="KB52" s="245">
        <f t="shared" si="86"/>
        <v>4243</v>
      </c>
      <c r="KD52" s="245">
        <v>851</v>
      </c>
      <c r="KE52" s="245">
        <f t="shared" si="87"/>
        <v>11430</v>
      </c>
      <c r="KF52" s="130"/>
      <c r="KG52" s="245">
        <v>283</v>
      </c>
      <c r="KH52" s="245">
        <f t="shared" si="88"/>
        <v>1869</v>
      </c>
      <c r="KJ52" s="245">
        <v>40</v>
      </c>
      <c r="KK52" s="245">
        <f t="shared" si="89"/>
        <v>438</v>
      </c>
      <c r="KM52" s="245">
        <v>63</v>
      </c>
      <c r="KN52" s="245">
        <f t="shared" si="90"/>
        <v>783</v>
      </c>
      <c r="KP52" s="245">
        <v>233</v>
      </c>
      <c r="KQ52" s="245">
        <f t="shared" si="91"/>
        <v>4158</v>
      </c>
      <c r="KS52" s="245">
        <v>851</v>
      </c>
      <c r="KT52" s="245">
        <f t="shared" si="92"/>
        <v>11012</v>
      </c>
      <c r="KU52" s="130"/>
      <c r="KV52" s="245">
        <v>269</v>
      </c>
      <c r="KW52" s="245">
        <f t="shared" si="93"/>
        <v>1728</v>
      </c>
      <c r="KY52" s="245">
        <v>40</v>
      </c>
      <c r="KZ52" s="245">
        <f t="shared" si="94"/>
        <v>391</v>
      </c>
      <c r="LB52" s="245">
        <v>85</v>
      </c>
      <c r="LC52" s="245">
        <f t="shared" si="95"/>
        <v>1048</v>
      </c>
      <c r="LE52" s="245">
        <v>904</v>
      </c>
      <c r="LF52" s="245">
        <f t="shared" si="96"/>
        <v>11466</v>
      </c>
    </row>
    <row r="53" spans="1:318" s="245" customFormat="1" ht="14.4" customHeight="1" x14ac:dyDescent="0.3">
      <c r="B53" s="326" t="s">
        <v>310</v>
      </c>
      <c r="C53" s="327"/>
      <c r="D53" s="245">
        <v>275</v>
      </c>
      <c r="E53" s="241">
        <f t="shared" si="0"/>
        <v>2655</v>
      </c>
      <c r="G53" s="245">
        <v>55</v>
      </c>
      <c r="H53" s="241">
        <f t="shared" si="1"/>
        <v>1106</v>
      </c>
      <c r="J53" s="245">
        <v>51</v>
      </c>
      <c r="K53" s="245">
        <f t="shared" si="2"/>
        <v>529</v>
      </c>
      <c r="M53" s="245">
        <v>122</v>
      </c>
      <c r="N53" s="241">
        <f t="shared" si="3"/>
        <v>3851</v>
      </c>
      <c r="P53" s="241">
        <v>629</v>
      </c>
      <c r="Q53" s="241">
        <f t="shared" si="4"/>
        <v>11268</v>
      </c>
      <c r="R53" s="130"/>
      <c r="S53" s="245">
        <v>331</v>
      </c>
      <c r="T53" s="176">
        <f t="shared" si="5"/>
        <v>2722</v>
      </c>
      <c r="V53" s="245">
        <v>79</v>
      </c>
      <c r="W53" s="176">
        <f t="shared" si="6"/>
        <v>1188</v>
      </c>
      <c r="Y53" s="245">
        <v>43</v>
      </c>
      <c r="Z53" s="245">
        <f t="shared" si="7"/>
        <v>567</v>
      </c>
      <c r="AB53" s="245">
        <v>165</v>
      </c>
      <c r="AC53" s="176">
        <f t="shared" si="8"/>
        <v>4260</v>
      </c>
      <c r="AE53" s="241">
        <v>736</v>
      </c>
      <c r="AF53" s="241">
        <f t="shared" si="9"/>
        <v>11926</v>
      </c>
      <c r="AG53" s="125"/>
      <c r="AH53" s="241">
        <v>273</v>
      </c>
      <c r="AI53" s="241">
        <f t="shared" si="10"/>
        <v>2224</v>
      </c>
      <c r="AJ53" s="241"/>
      <c r="AK53" s="241">
        <v>73</v>
      </c>
      <c r="AL53" s="241">
        <f t="shared" si="11"/>
        <v>994</v>
      </c>
      <c r="AM53" s="241"/>
      <c r="AN53" s="241">
        <v>38</v>
      </c>
      <c r="AO53" s="241">
        <f t="shared" si="12"/>
        <v>505</v>
      </c>
      <c r="AP53" s="241"/>
      <c r="AQ53" s="241">
        <v>143</v>
      </c>
      <c r="AR53" s="241">
        <f t="shared" si="13"/>
        <v>3507</v>
      </c>
      <c r="AS53" s="241"/>
      <c r="AT53" s="241">
        <v>655</v>
      </c>
      <c r="AU53" s="241">
        <f t="shared" si="14"/>
        <v>10008</v>
      </c>
      <c r="AV53" s="125"/>
      <c r="AW53" s="245">
        <v>298</v>
      </c>
      <c r="AX53" s="245">
        <f t="shared" si="15"/>
        <v>2503</v>
      </c>
      <c r="AZ53" s="245">
        <v>90</v>
      </c>
      <c r="BA53" s="245">
        <f t="shared" si="16"/>
        <v>1158</v>
      </c>
      <c r="BC53" s="245">
        <v>53</v>
      </c>
      <c r="BD53" s="245">
        <f t="shared" si="17"/>
        <v>529</v>
      </c>
      <c r="BF53" s="245">
        <v>217</v>
      </c>
      <c r="BG53" s="245">
        <f t="shared" si="18"/>
        <v>4260</v>
      </c>
      <c r="BI53" s="245">
        <v>809</v>
      </c>
      <c r="BJ53" s="245">
        <f t="shared" si="19"/>
        <v>11852</v>
      </c>
      <c r="BK53" s="130"/>
      <c r="BL53" s="241">
        <v>202</v>
      </c>
      <c r="BM53" s="241">
        <f t="shared" si="20"/>
        <v>2582</v>
      </c>
      <c r="BN53" s="241"/>
      <c r="BO53" s="241">
        <v>69</v>
      </c>
      <c r="BP53" s="241">
        <f t="shared" si="21"/>
        <v>1199</v>
      </c>
      <c r="BQ53" s="241"/>
      <c r="BR53" s="241">
        <v>33</v>
      </c>
      <c r="BS53" s="241">
        <f t="shared" si="22"/>
        <v>577</v>
      </c>
      <c r="BT53" s="241"/>
      <c r="BU53" s="241">
        <v>119</v>
      </c>
      <c r="BV53" s="241">
        <f t="shared" si="23"/>
        <v>4540</v>
      </c>
      <c r="BW53" s="241"/>
      <c r="BX53" s="241">
        <v>514</v>
      </c>
      <c r="BY53" s="241">
        <f t="shared" si="24"/>
        <v>12563</v>
      </c>
      <c r="BZ53" s="125"/>
      <c r="CA53" s="245">
        <v>272</v>
      </c>
      <c r="CB53" s="245">
        <f t="shared" si="25"/>
        <v>2922</v>
      </c>
      <c r="CD53" s="245">
        <v>59</v>
      </c>
      <c r="CE53" s="245">
        <f t="shared" si="26"/>
        <v>1314</v>
      </c>
      <c r="CG53" s="245">
        <v>40</v>
      </c>
      <c r="CH53" s="245">
        <f t="shared" si="27"/>
        <v>655</v>
      </c>
      <c r="CJ53" s="245">
        <v>131</v>
      </c>
      <c r="CK53" s="245">
        <f t="shared" si="28"/>
        <v>5237</v>
      </c>
      <c r="CM53" s="245">
        <v>616</v>
      </c>
      <c r="CN53" s="245">
        <f t="shared" si="29"/>
        <v>14485</v>
      </c>
      <c r="CO53" s="130"/>
      <c r="CP53" s="245">
        <v>242</v>
      </c>
      <c r="CQ53" s="245">
        <f t="shared" si="30"/>
        <v>2709</v>
      </c>
      <c r="CS53" s="245">
        <v>71</v>
      </c>
      <c r="CT53" s="245">
        <f t="shared" si="31"/>
        <v>1291</v>
      </c>
      <c r="CV53" s="245">
        <v>39</v>
      </c>
      <c r="CW53" s="245">
        <f t="shared" si="32"/>
        <v>683</v>
      </c>
      <c r="CY53" s="245">
        <v>173</v>
      </c>
      <c r="CZ53" s="245">
        <f t="shared" si="33"/>
        <v>5669</v>
      </c>
      <c r="DB53" s="245">
        <v>658</v>
      </c>
      <c r="DC53" s="245">
        <f t="shared" si="34"/>
        <v>14586</v>
      </c>
      <c r="DD53" s="130">
        <f t="shared" ref="DD53:DD58" si="139">DD54+DB53</f>
        <v>2706</v>
      </c>
      <c r="DE53" s="130" t="s">
        <v>286</v>
      </c>
      <c r="DF53" s="241">
        <v>172</v>
      </c>
      <c r="DG53" s="241">
        <f t="shared" si="35"/>
        <v>3387</v>
      </c>
      <c r="DH53" s="176">
        <f t="shared" si="114"/>
        <v>530</v>
      </c>
      <c r="DI53" s="241">
        <v>59</v>
      </c>
      <c r="DJ53" s="241">
        <f t="shared" si="36"/>
        <v>1528</v>
      </c>
      <c r="DK53" s="176">
        <f t="shared" si="115"/>
        <v>158</v>
      </c>
      <c r="DL53" s="241">
        <v>42</v>
      </c>
      <c r="DM53" s="241">
        <f t="shared" si="37"/>
        <v>892</v>
      </c>
      <c r="DN53" s="176">
        <f t="shared" si="116"/>
        <v>120</v>
      </c>
      <c r="DO53" s="241">
        <v>100</v>
      </c>
      <c r="DP53" s="241">
        <f t="shared" si="97"/>
        <v>5930</v>
      </c>
      <c r="DQ53" s="176">
        <f t="shared" si="117"/>
        <v>344</v>
      </c>
      <c r="DR53" s="241">
        <v>462</v>
      </c>
      <c r="DS53" s="241">
        <f t="shared" si="38"/>
        <v>16694</v>
      </c>
      <c r="DT53" s="177">
        <f t="shared" si="118"/>
        <v>1426</v>
      </c>
      <c r="DU53" s="130" t="s">
        <v>325</v>
      </c>
      <c r="DV53" s="176">
        <v>184</v>
      </c>
      <c r="DW53" s="241">
        <f t="shared" si="39"/>
        <v>2794</v>
      </c>
      <c r="DX53" s="241">
        <f t="shared" si="119"/>
        <v>575</v>
      </c>
      <c r="DY53" s="176">
        <v>66</v>
      </c>
      <c r="DZ53" s="241">
        <f t="shared" si="40"/>
        <v>1160</v>
      </c>
      <c r="EA53" s="241">
        <f t="shared" si="120"/>
        <v>180</v>
      </c>
      <c r="EB53" s="176">
        <v>33</v>
      </c>
      <c r="EC53" s="241">
        <f t="shared" si="41"/>
        <v>647</v>
      </c>
      <c r="ED53" s="241">
        <f t="shared" si="121"/>
        <v>138</v>
      </c>
      <c r="EE53" s="176">
        <v>114</v>
      </c>
      <c r="EF53" s="241">
        <f t="shared" si="98"/>
        <v>3697</v>
      </c>
      <c r="EG53" s="241">
        <f t="shared" si="122"/>
        <v>392</v>
      </c>
      <c r="EH53" s="178">
        <v>480</v>
      </c>
      <c r="EI53" s="241">
        <f t="shared" si="42"/>
        <v>11339</v>
      </c>
      <c r="EJ53" s="125">
        <f t="shared" si="123"/>
        <v>1564</v>
      </c>
      <c r="EK53" s="245">
        <v>212</v>
      </c>
      <c r="EL53" s="245">
        <f t="shared" si="43"/>
        <v>2462</v>
      </c>
      <c r="EM53" s="245">
        <f t="shared" si="124"/>
        <v>643</v>
      </c>
      <c r="EN53" s="245">
        <v>50</v>
      </c>
      <c r="EO53" s="245">
        <f t="shared" si="44"/>
        <v>992</v>
      </c>
      <c r="EP53" s="245">
        <f t="shared" si="125"/>
        <v>172</v>
      </c>
      <c r="EQ53" s="245">
        <v>37</v>
      </c>
      <c r="ER53" s="245">
        <f t="shared" si="45"/>
        <v>539</v>
      </c>
      <c r="ES53" s="245">
        <f t="shared" si="126"/>
        <v>119</v>
      </c>
      <c r="ET53" s="245">
        <v>115</v>
      </c>
      <c r="EU53" s="245">
        <f t="shared" si="99"/>
        <v>3238</v>
      </c>
      <c r="EV53" s="245">
        <f t="shared" si="127"/>
        <v>377</v>
      </c>
      <c r="EW53" s="245">
        <v>493</v>
      </c>
      <c r="EX53" s="245">
        <f t="shared" si="46"/>
        <v>9852</v>
      </c>
      <c r="EY53" s="130">
        <f t="shared" si="128"/>
        <v>1589</v>
      </c>
      <c r="EZ53" s="245">
        <v>265</v>
      </c>
      <c r="FA53" s="245">
        <f t="shared" si="100"/>
        <v>2755</v>
      </c>
      <c r="FC53" s="245">
        <v>45</v>
      </c>
      <c r="FD53" s="245">
        <f t="shared" si="47"/>
        <v>1023</v>
      </c>
      <c r="FF53" s="245">
        <v>36</v>
      </c>
      <c r="FG53" s="245">
        <f t="shared" si="48"/>
        <v>592</v>
      </c>
      <c r="FI53" s="245">
        <v>120</v>
      </c>
      <c r="FJ53" s="245">
        <f t="shared" si="49"/>
        <v>3666</v>
      </c>
      <c r="FL53" s="245">
        <v>558</v>
      </c>
      <c r="FM53" s="245">
        <f t="shared" si="50"/>
        <v>10778</v>
      </c>
      <c r="FN53" s="130"/>
      <c r="FO53" s="241">
        <v>322</v>
      </c>
      <c r="FP53" s="241">
        <f t="shared" si="101"/>
        <v>3123</v>
      </c>
      <c r="FQ53" s="241"/>
      <c r="FR53" s="241">
        <v>75</v>
      </c>
      <c r="FS53" s="241">
        <f t="shared" si="51"/>
        <v>1143</v>
      </c>
      <c r="FT53" s="241"/>
      <c r="FU53" s="241">
        <v>62</v>
      </c>
      <c r="FV53" s="241">
        <f t="shared" si="52"/>
        <v>779</v>
      </c>
      <c r="FW53" s="241"/>
      <c r="FX53" s="241">
        <v>223</v>
      </c>
      <c r="FY53" s="241">
        <f t="shared" si="53"/>
        <v>4229</v>
      </c>
      <c r="FZ53" s="241"/>
      <c r="GA53" s="241">
        <v>845</v>
      </c>
      <c r="GB53" s="241">
        <f t="shared" si="54"/>
        <v>12850</v>
      </c>
      <c r="GC53" s="125"/>
      <c r="GD53" s="241">
        <v>313</v>
      </c>
      <c r="GE53" s="241">
        <f t="shared" si="102"/>
        <v>2721</v>
      </c>
      <c r="GF53" s="241"/>
      <c r="GG53" s="241">
        <v>65</v>
      </c>
      <c r="GH53" s="241">
        <f t="shared" si="55"/>
        <v>1069</v>
      </c>
      <c r="GI53" s="241"/>
      <c r="GJ53" s="241">
        <v>42</v>
      </c>
      <c r="GK53" s="241">
        <f t="shared" si="56"/>
        <v>802</v>
      </c>
      <c r="GL53" s="241"/>
      <c r="GM53" s="241">
        <v>217</v>
      </c>
      <c r="GN53" s="241">
        <f t="shared" si="57"/>
        <v>4170</v>
      </c>
      <c r="GO53" s="241"/>
      <c r="GP53" s="241">
        <v>777</v>
      </c>
      <c r="GQ53" s="241">
        <f t="shared" si="58"/>
        <v>12457</v>
      </c>
      <c r="GR53" s="125"/>
      <c r="GS53" s="130" t="s">
        <v>326</v>
      </c>
      <c r="GT53" s="245">
        <v>249</v>
      </c>
      <c r="GU53" s="245">
        <f t="shared" si="103"/>
        <v>3967</v>
      </c>
      <c r="GV53" s="176">
        <f t="shared" si="129"/>
        <v>460</v>
      </c>
      <c r="GW53" s="245">
        <v>37</v>
      </c>
      <c r="GX53" s="245">
        <f t="shared" si="59"/>
        <v>1140</v>
      </c>
      <c r="GY53" s="176">
        <f t="shared" si="130"/>
        <v>78</v>
      </c>
      <c r="GZ53" s="245">
        <v>56</v>
      </c>
      <c r="HA53" s="245">
        <f t="shared" si="60"/>
        <v>996</v>
      </c>
      <c r="HB53" s="176">
        <f t="shared" si="131"/>
        <v>115</v>
      </c>
      <c r="HC53" s="245">
        <v>122</v>
      </c>
      <c r="HD53" s="245">
        <f t="shared" si="61"/>
        <v>4846</v>
      </c>
      <c r="HE53" s="176">
        <f t="shared" si="132"/>
        <v>268</v>
      </c>
      <c r="HF53" s="245">
        <v>616</v>
      </c>
      <c r="HG53" s="245">
        <f t="shared" si="62"/>
        <v>15735</v>
      </c>
      <c r="HH53" s="177">
        <f t="shared" si="133"/>
        <v>1239</v>
      </c>
      <c r="HI53" s="241">
        <v>192</v>
      </c>
      <c r="HJ53" s="241">
        <f t="shared" si="63"/>
        <v>3459</v>
      </c>
      <c r="HK53" s="241">
        <f t="shared" si="104"/>
        <v>369</v>
      </c>
      <c r="HL53" s="241">
        <v>48</v>
      </c>
      <c r="HM53" s="241">
        <f t="shared" si="64"/>
        <v>980</v>
      </c>
      <c r="HN53" s="241">
        <f t="shared" si="105"/>
        <v>73</v>
      </c>
      <c r="HO53" s="241">
        <v>55</v>
      </c>
      <c r="HP53" s="241">
        <f t="shared" si="65"/>
        <v>1102</v>
      </c>
      <c r="HQ53" s="241">
        <f t="shared" si="106"/>
        <v>101</v>
      </c>
      <c r="HR53" s="241">
        <v>141</v>
      </c>
      <c r="HS53" s="241">
        <f t="shared" si="66"/>
        <v>5580</v>
      </c>
      <c r="HT53" s="241">
        <f t="shared" si="107"/>
        <v>275</v>
      </c>
      <c r="HU53" s="241">
        <v>553</v>
      </c>
      <c r="HV53" s="241">
        <f t="shared" si="67"/>
        <v>15978</v>
      </c>
      <c r="HW53" s="125">
        <f t="shared" si="108"/>
        <v>1077</v>
      </c>
      <c r="HX53" s="245">
        <v>186</v>
      </c>
      <c r="HY53" s="245">
        <f t="shared" si="68"/>
        <v>3467</v>
      </c>
      <c r="HZ53" s="245">
        <f t="shared" si="109"/>
        <v>335</v>
      </c>
      <c r="IA53" s="245">
        <v>27</v>
      </c>
      <c r="IB53" s="245">
        <f t="shared" si="69"/>
        <v>934</v>
      </c>
      <c r="IC53" s="245">
        <f t="shared" si="110"/>
        <v>65</v>
      </c>
      <c r="ID53" s="245">
        <v>58</v>
      </c>
      <c r="IE53" s="245">
        <f t="shared" si="70"/>
        <v>1319</v>
      </c>
      <c r="IF53" s="245">
        <f t="shared" si="111"/>
        <v>116</v>
      </c>
      <c r="IG53" s="245">
        <v>141</v>
      </c>
      <c r="IH53" s="245">
        <f t="shared" si="71"/>
        <v>6621</v>
      </c>
      <c r="II53" s="245">
        <f t="shared" si="112"/>
        <v>271</v>
      </c>
      <c r="IJ53" s="245">
        <v>540</v>
      </c>
      <c r="IK53" s="245">
        <f t="shared" si="72"/>
        <v>17987</v>
      </c>
      <c r="IL53" s="130">
        <f t="shared" si="113"/>
        <v>1058</v>
      </c>
      <c r="IM53" s="125" t="s">
        <v>322</v>
      </c>
      <c r="IN53" s="245">
        <v>114</v>
      </c>
      <c r="IO53" s="245">
        <f t="shared" si="73"/>
        <v>2984</v>
      </c>
      <c r="IP53" s="176">
        <f t="shared" si="134"/>
        <v>425</v>
      </c>
      <c r="IQ53" s="245">
        <v>19</v>
      </c>
      <c r="IR53" s="245">
        <f t="shared" si="74"/>
        <v>827</v>
      </c>
      <c r="IS53" s="176">
        <f t="shared" si="135"/>
        <v>84</v>
      </c>
      <c r="IT53" s="245">
        <v>43</v>
      </c>
      <c r="IU53" s="245">
        <f t="shared" si="75"/>
        <v>1144</v>
      </c>
      <c r="IV53" s="176">
        <f t="shared" si="136"/>
        <v>175</v>
      </c>
      <c r="IW53" s="245">
        <v>91</v>
      </c>
      <c r="IX53" s="245">
        <f t="shared" si="76"/>
        <v>5408</v>
      </c>
      <c r="IY53" s="176">
        <f t="shared" si="137"/>
        <v>357</v>
      </c>
      <c r="IZ53" s="245">
        <v>347</v>
      </c>
      <c r="JA53" s="245">
        <f t="shared" si="77"/>
        <v>15716</v>
      </c>
      <c r="JB53" s="177">
        <f t="shared" si="138"/>
        <v>1365</v>
      </c>
      <c r="JC53" s="245">
        <v>148</v>
      </c>
      <c r="JD53" s="245">
        <f t="shared" si="78"/>
        <v>2321</v>
      </c>
      <c r="JF53" s="245">
        <v>18</v>
      </c>
      <c r="JG53" s="245">
        <f t="shared" si="79"/>
        <v>495</v>
      </c>
      <c r="JI53" s="245">
        <v>35</v>
      </c>
      <c r="JJ53" s="245">
        <f t="shared" si="80"/>
        <v>809</v>
      </c>
      <c r="JL53" s="245">
        <v>101</v>
      </c>
      <c r="JM53" s="245">
        <f t="shared" si="81"/>
        <v>3397</v>
      </c>
      <c r="JO53" s="245">
        <v>416</v>
      </c>
      <c r="JP53" s="245">
        <f t="shared" si="82"/>
        <v>10803</v>
      </c>
      <c r="JQ53" s="130"/>
      <c r="JR53" s="245">
        <v>203</v>
      </c>
      <c r="JS53" s="245">
        <f t="shared" si="83"/>
        <v>2291</v>
      </c>
      <c r="JU53" s="245">
        <v>29</v>
      </c>
      <c r="JV53" s="245">
        <f t="shared" si="84"/>
        <v>507</v>
      </c>
      <c r="JX53" s="245">
        <v>60</v>
      </c>
      <c r="JY53" s="245">
        <f t="shared" si="85"/>
        <v>983</v>
      </c>
      <c r="KA53" s="245">
        <v>151</v>
      </c>
      <c r="KB53" s="245">
        <f t="shared" si="86"/>
        <v>4394</v>
      </c>
      <c r="KD53" s="245">
        <v>587</v>
      </c>
      <c r="KE53" s="245">
        <f t="shared" si="87"/>
        <v>12017</v>
      </c>
      <c r="KF53" s="130"/>
      <c r="KG53" s="245">
        <v>250</v>
      </c>
      <c r="KH53" s="245">
        <f t="shared" si="88"/>
        <v>2119</v>
      </c>
      <c r="KJ53" s="245">
        <v>19</v>
      </c>
      <c r="KK53" s="245">
        <f t="shared" si="89"/>
        <v>457</v>
      </c>
      <c r="KM53" s="245">
        <v>64</v>
      </c>
      <c r="KN53" s="245">
        <f t="shared" si="90"/>
        <v>847</v>
      </c>
      <c r="KP53" s="245">
        <v>168</v>
      </c>
      <c r="KQ53" s="245">
        <f t="shared" si="91"/>
        <v>4326</v>
      </c>
      <c r="KS53" s="245">
        <v>680</v>
      </c>
      <c r="KT53" s="245">
        <f t="shared" si="92"/>
        <v>11692</v>
      </c>
      <c r="KU53" s="130"/>
      <c r="KV53" s="245">
        <v>187</v>
      </c>
      <c r="KW53" s="245">
        <f t="shared" si="93"/>
        <v>1915</v>
      </c>
      <c r="KY53" s="245">
        <v>32</v>
      </c>
      <c r="KZ53" s="245">
        <f t="shared" si="94"/>
        <v>423</v>
      </c>
      <c r="LB53" s="245">
        <v>60</v>
      </c>
      <c r="LC53" s="245">
        <f t="shared" si="95"/>
        <v>1108</v>
      </c>
      <c r="LE53" s="245">
        <v>593</v>
      </c>
      <c r="LF53" s="245">
        <f t="shared" si="96"/>
        <v>12059</v>
      </c>
    </row>
    <row r="54" spans="1:318" s="245" customFormat="1" ht="14.4" customHeight="1" x14ac:dyDescent="0.3">
      <c r="B54" s="326" t="s">
        <v>316</v>
      </c>
      <c r="C54" s="327"/>
      <c r="D54" s="176">
        <v>168</v>
      </c>
      <c r="E54" s="241">
        <f t="shared" si="0"/>
        <v>2823</v>
      </c>
      <c r="F54" s="245">
        <f t="shared" ref="F54:F59" si="140">F55+D54</f>
        <v>653</v>
      </c>
      <c r="G54" s="176">
        <v>55</v>
      </c>
      <c r="H54" s="245">
        <f t="shared" si="1"/>
        <v>1161</v>
      </c>
      <c r="I54" s="245">
        <f t="shared" ref="I54:I59" si="141">I55+G54</f>
        <v>198</v>
      </c>
      <c r="J54" s="241">
        <v>27</v>
      </c>
      <c r="K54" s="245">
        <f t="shared" si="2"/>
        <v>556</v>
      </c>
      <c r="L54" s="245">
        <f t="shared" ref="L54:L58" si="142">L55+J54</f>
        <v>96</v>
      </c>
      <c r="M54" s="176">
        <v>67</v>
      </c>
      <c r="N54" s="245">
        <f t="shared" si="3"/>
        <v>3918</v>
      </c>
      <c r="O54" s="245">
        <f t="shared" ref="O54:O59" si="143">O55+M54</f>
        <v>273</v>
      </c>
      <c r="P54" s="178">
        <v>399</v>
      </c>
      <c r="Q54" s="245">
        <f t="shared" si="4"/>
        <v>11667</v>
      </c>
      <c r="R54" s="130">
        <f>R55+P54</f>
        <v>1522</v>
      </c>
      <c r="S54" s="176">
        <v>206</v>
      </c>
      <c r="T54" s="241">
        <f t="shared" si="5"/>
        <v>2928</v>
      </c>
      <c r="U54" s="245">
        <f t="shared" ref="U54:U59" si="144">U55+S54</f>
        <v>797</v>
      </c>
      <c r="V54" s="176">
        <v>42</v>
      </c>
      <c r="W54" s="245">
        <f t="shared" si="6"/>
        <v>1230</v>
      </c>
      <c r="X54" s="245">
        <f t="shared" ref="X54:X59" si="145">X55+V54</f>
        <v>206</v>
      </c>
      <c r="Y54" s="176">
        <v>24</v>
      </c>
      <c r="Z54" s="245">
        <f t="shared" si="7"/>
        <v>591</v>
      </c>
      <c r="AA54" s="245">
        <f t="shared" ref="AA54:AA58" si="146">AA55+Y54</f>
        <v>92</v>
      </c>
      <c r="AB54" s="176">
        <v>97</v>
      </c>
      <c r="AC54" s="245">
        <f t="shared" si="8"/>
        <v>4357</v>
      </c>
      <c r="AD54" s="245">
        <f t="shared" ref="AD54:AD59" si="147">AD55+AB54</f>
        <v>287</v>
      </c>
      <c r="AE54" s="178">
        <v>437</v>
      </c>
      <c r="AF54" s="245">
        <f t="shared" si="9"/>
        <v>12363</v>
      </c>
      <c r="AG54" s="125">
        <f t="shared" ref="AG54:AG58" si="148">AG55+AE54</f>
        <v>1673</v>
      </c>
      <c r="AH54" s="241">
        <v>190</v>
      </c>
      <c r="AI54" s="241">
        <f t="shared" si="10"/>
        <v>2414</v>
      </c>
      <c r="AJ54" s="241">
        <f t="shared" ref="AJ54:AJ59" si="149">AJ55+AH54</f>
        <v>737</v>
      </c>
      <c r="AK54" s="241">
        <v>41</v>
      </c>
      <c r="AL54" s="241">
        <f t="shared" si="11"/>
        <v>1035</v>
      </c>
      <c r="AM54" s="241">
        <f t="shared" ref="AM54:AM59" si="150">AM55+AK54</f>
        <v>188</v>
      </c>
      <c r="AN54" s="241">
        <v>31</v>
      </c>
      <c r="AO54" s="241">
        <f t="shared" si="12"/>
        <v>536</v>
      </c>
      <c r="AP54" s="241">
        <f t="shared" ref="AP54:AP58" si="151">AP55+AN54</f>
        <v>112</v>
      </c>
      <c r="AQ54" s="241">
        <v>95</v>
      </c>
      <c r="AR54" s="241">
        <f t="shared" si="13"/>
        <v>3602</v>
      </c>
      <c r="AS54" s="241">
        <f t="shared" ref="AS54:AS59" si="152">AS55+AQ54</f>
        <v>389</v>
      </c>
      <c r="AT54" s="241">
        <v>421</v>
      </c>
      <c r="AU54" s="241">
        <f t="shared" si="14"/>
        <v>10429</v>
      </c>
      <c r="AV54" s="125">
        <f>AV55+AT54</f>
        <v>1767</v>
      </c>
      <c r="AW54" s="245">
        <v>224</v>
      </c>
      <c r="AX54" s="245">
        <f t="shared" si="15"/>
        <v>2727</v>
      </c>
      <c r="AY54" s="245">
        <f t="shared" ref="AY54:AY59" si="153">AY55+AW54</f>
        <v>899</v>
      </c>
      <c r="AZ54" s="245">
        <v>62</v>
      </c>
      <c r="BA54" s="245">
        <f t="shared" si="16"/>
        <v>1220</v>
      </c>
      <c r="BB54" s="245">
        <f t="shared" ref="BB54:BB59" si="154">BB55+AZ54</f>
        <v>268</v>
      </c>
      <c r="BC54" s="245">
        <v>26</v>
      </c>
      <c r="BD54" s="245">
        <f t="shared" si="17"/>
        <v>555</v>
      </c>
      <c r="BE54" s="245">
        <f t="shared" ref="BE54:BE58" si="155">BE55+BC54</f>
        <v>118</v>
      </c>
      <c r="BF54" s="245">
        <v>113</v>
      </c>
      <c r="BG54" s="245">
        <f t="shared" si="18"/>
        <v>4373</v>
      </c>
      <c r="BH54" s="245">
        <f t="shared" ref="BH54:BH59" si="156">BH55+BF54</f>
        <v>452</v>
      </c>
      <c r="BI54" s="245">
        <v>523</v>
      </c>
      <c r="BJ54" s="245">
        <f t="shared" si="19"/>
        <v>12375</v>
      </c>
      <c r="BK54" s="130">
        <f>BK55+BI54</f>
        <v>2133</v>
      </c>
      <c r="BL54" s="176">
        <v>254</v>
      </c>
      <c r="BM54" s="241">
        <f t="shared" si="20"/>
        <v>2836</v>
      </c>
      <c r="BN54" s="241">
        <f t="shared" ref="BN54:BN59" si="157">BN55+BL54</f>
        <v>652</v>
      </c>
      <c r="BO54" s="176">
        <v>70</v>
      </c>
      <c r="BP54" s="241">
        <f t="shared" si="21"/>
        <v>1269</v>
      </c>
      <c r="BQ54" s="241">
        <f t="shared" ref="BQ54:BQ59" si="158">BQ55+BO54</f>
        <v>211</v>
      </c>
      <c r="BR54" s="176">
        <v>37</v>
      </c>
      <c r="BS54" s="241">
        <f t="shared" si="22"/>
        <v>614</v>
      </c>
      <c r="BT54" s="241">
        <f t="shared" ref="BT54:BT58" si="159">BT55+BR54</f>
        <v>94</v>
      </c>
      <c r="BU54" s="176">
        <v>142</v>
      </c>
      <c r="BV54" s="241">
        <f t="shared" si="23"/>
        <v>4682</v>
      </c>
      <c r="BW54" s="241">
        <f t="shared" ref="BW54:BW59" si="160">BW55+BU54</f>
        <v>364</v>
      </c>
      <c r="BX54" s="178">
        <v>616</v>
      </c>
      <c r="BY54" s="241">
        <f t="shared" si="24"/>
        <v>13179</v>
      </c>
      <c r="BZ54" s="125">
        <f>BZ55+BX54</f>
        <v>1633</v>
      </c>
      <c r="CA54" s="176">
        <v>319</v>
      </c>
      <c r="CB54" s="245">
        <f t="shared" si="25"/>
        <v>3241</v>
      </c>
      <c r="CC54" s="245">
        <f>CC55+CA54</f>
        <v>770</v>
      </c>
      <c r="CD54" s="176">
        <v>83</v>
      </c>
      <c r="CE54" s="245">
        <f t="shared" si="26"/>
        <v>1397</v>
      </c>
      <c r="CF54" s="245">
        <f>CF55+CD54</f>
        <v>212</v>
      </c>
      <c r="CG54" s="176">
        <v>50</v>
      </c>
      <c r="CH54" s="245">
        <f t="shared" si="27"/>
        <v>705</v>
      </c>
      <c r="CI54" s="245">
        <f>CI55+CG54</f>
        <v>122</v>
      </c>
      <c r="CJ54" s="176">
        <v>208</v>
      </c>
      <c r="CK54" s="245">
        <f t="shared" si="28"/>
        <v>5445</v>
      </c>
      <c r="CL54" s="245">
        <f>CL55+CJ54</f>
        <v>494</v>
      </c>
      <c r="CM54" s="178">
        <v>811</v>
      </c>
      <c r="CN54" s="245">
        <f t="shared" si="29"/>
        <v>15296</v>
      </c>
      <c r="CO54" s="130">
        <f>CO55+CM54</f>
        <v>1964</v>
      </c>
      <c r="CP54" s="176">
        <v>291</v>
      </c>
      <c r="CQ54" s="245">
        <f t="shared" si="30"/>
        <v>3000</v>
      </c>
      <c r="CR54" s="245">
        <f>CR55+CP54</f>
        <v>755</v>
      </c>
      <c r="CS54" s="176">
        <v>77</v>
      </c>
      <c r="CT54" s="245">
        <f t="shared" si="31"/>
        <v>1368</v>
      </c>
      <c r="CU54" s="245">
        <f>CU55+CS54</f>
        <v>218</v>
      </c>
      <c r="CV54" s="176">
        <v>55</v>
      </c>
      <c r="CW54" s="245">
        <f t="shared" si="32"/>
        <v>738</v>
      </c>
      <c r="CX54" s="245">
        <f>CX55+CV54</f>
        <v>132</v>
      </c>
      <c r="CY54" s="176">
        <v>199</v>
      </c>
      <c r="CZ54" s="245">
        <f t="shared" si="33"/>
        <v>5868</v>
      </c>
      <c r="DA54" s="245">
        <f>DA55+CY54</f>
        <v>522</v>
      </c>
      <c r="DB54" s="178">
        <v>771</v>
      </c>
      <c r="DC54" s="245">
        <f t="shared" si="34"/>
        <v>15357</v>
      </c>
      <c r="DD54" s="130">
        <f t="shared" si="139"/>
        <v>2048</v>
      </c>
      <c r="DE54" s="125" t="s">
        <v>300</v>
      </c>
      <c r="DF54" s="241">
        <v>115</v>
      </c>
      <c r="DG54" s="241">
        <f t="shared" si="35"/>
        <v>3502</v>
      </c>
      <c r="DH54" s="241">
        <f t="shared" si="114"/>
        <v>358</v>
      </c>
      <c r="DI54" s="241">
        <v>26</v>
      </c>
      <c r="DJ54" s="241">
        <f t="shared" si="36"/>
        <v>1554</v>
      </c>
      <c r="DK54" s="241">
        <f t="shared" si="115"/>
        <v>99</v>
      </c>
      <c r="DL54" s="241">
        <v>27</v>
      </c>
      <c r="DM54" s="241">
        <f t="shared" si="37"/>
        <v>919</v>
      </c>
      <c r="DN54" s="241">
        <f t="shared" si="116"/>
        <v>78</v>
      </c>
      <c r="DO54" s="241">
        <v>75</v>
      </c>
      <c r="DP54" s="241">
        <f t="shared" si="97"/>
        <v>6005</v>
      </c>
      <c r="DQ54" s="241">
        <f t="shared" si="117"/>
        <v>244</v>
      </c>
      <c r="DR54" s="241">
        <v>297</v>
      </c>
      <c r="DS54" s="241">
        <f t="shared" si="38"/>
        <v>16991</v>
      </c>
      <c r="DT54" s="125">
        <f t="shared" si="118"/>
        <v>964</v>
      </c>
      <c r="DU54" s="130" t="s">
        <v>317</v>
      </c>
      <c r="DV54" s="241">
        <v>123</v>
      </c>
      <c r="DW54" s="241">
        <f t="shared" si="39"/>
        <v>2917</v>
      </c>
      <c r="DX54" s="176">
        <f t="shared" si="119"/>
        <v>391</v>
      </c>
      <c r="DY54" s="241">
        <v>38</v>
      </c>
      <c r="DZ54" s="241">
        <f t="shared" si="40"/>
        <v>1198</v>
      </c>
      <c r="EA54" s="176">
        <f t="shared" si="120"/>
        <v>114</v>
      </c>
      <c r="EB54" s="241">
        <v>26</v>
      </c>
      <c r="EC54" s="241">
        <f t="shared" si="41"/>
        <v>673</v>
      </c>
      <c r="ED54" s="176">
        <f t="shared" si="121"/>
        <v>105</v>
      </c>
      <c r="EE54" s="241">
        <v>90</v>
      </c>
      <c r="EF54" s="241">
        <f t="shared" si="98"/>
        <v>3787</v>
      </c>
      <c r="EG54" s="176">
        <f t="shared" si="122"/>
        <v>278</v>
      </c>
      <c r="EH54" s="241">
        <v>336</v>
      </c>
      <c r="EI54" s="241">
        <f t="shared" si="42"/>
        <v>11675</v>
      </c>
      <c r="EJ54" s="177">
        <f t="shared" si="123"/>
        <v>1084</v>
      </c>
      <c r="EK54" s="245">
        <v>144</v>
      </c>
      <c r="EL54" s="245">
        <f t="shared" si="43"/>
        <v>2606</v>
      </c>
      <c r="EM54" s="245">
        <f t="shared" si="124"/>
        <v>431</v>
      </c>
      <c r="EN54" s="245">
        <v>34</v>
      </c>
      <c r="EO54" s="245">
        <f t="shared" si="44"/>
        <v>1026</v>
      </c>
      <c r="EP54" s="245">
        <f t="shared" si="125"/>
        <v>122</v>
      </c>
      <c r="EQ54" s="245">
        <v>27</v>
      </c>
      <c r="ER54" s="245">
        <f t="shared" si="45"/>
        <v>566</v>
      </c>
      <c r="ES54" s="245">
        <f t="shared" si="126"/>
        <v>82</v>
      </c>
      <c r="ET54" s="245">
        <v>70</v>
      </c>
      <c r="EU54" s="245">
        <f t="shared" si="99"/>
        <v>3308</v>
      </c>
      <c r="EV54" s="245">
        <f t="shared" si="127"/>
        <v>262</v>
      </c>
      <c r="EW54" s="245">
        <v>331</v>
      </c>
      <c r="EX54" s="245">
        <f t="shared" si="46"/>
        <v>10183</v>
      </c>
      <c r="EY54" s="130">
        <f t="shared" si="128"/>
        <v>1096</v>
      </c>
      <c r="EZ54" s="176">
        <v>173</v>
      </c>
      <c r="FA54" s="245">
        <f t="shared" si="100"/>
        <v>2928</v>
      </c>
      <c r="FB54" s="245">
        <f>FB55+EZ54</f>
        <v>537</v>
      </c>
      <c r="FC54" s="176">
        <v>33</v>
      </c>
      <c r="FD54" s="245">
        <f t="shared" si="47"/>
        <v>1056</v>
      </c>
      <c r="FE54" s="245">
        <f>FE55+FC54</f>
        <v>146</v>
      </c>
      <c r="FF54" s="176">
        <v>15</v>
      </c>
      <c r="FG54" s="245">
        <f t="shared" si="48"/>
        <v>607</v>
      </c>
      <c r="FH54" s="245">
        <f>FH55+FF54</f>
        <v>77</v>
      </c>
      <c r="FI54" s="176">
        <v>72</v>
      </c>
      <c r="FJ54" s="245">
        <f t="shared" si="49"/>
        <v>3738</v>
      </c>
      <c r="FK54" s="245">
        <f>FK55+FI54</f>
        <v>278</v>
      </c>
      <c r="FL54" s="178">
        <v>360</v>
      </c>
      <c r="FM54" s="245">
        <f t="shared" si="50"/>
        <v>11138</v>
      </c>
      <c r="FN54" s="130">
        <f>FN55+FL54</f>
        <v>1278</v>
      </c>
      <c r="FO54" s="176">
        <v>201</v>
      </c>
      <c r="FP54" s="241">
        <f t="shared" si="101"/>
        <v>3324</v>
      </c>
      <c r="FQ54" s="241">
        <f>FQ55+FO54</f>
        <v>660</v>
      </c>
      <c r="FR54" s="176">
        <v>40</v>
      </c>
      <c r="FS54" s="241">
        <f t="shared" si="51"/>
        <v>1183</v>
      </c>
      <c r="FT54" s="241">
        <f>FT55+FR54</f>
        <v>169</v>
      </c>
      <c r="FU54" s="176">
        <v>26</v>
      </c>
      <c r="FV54" s="241">
        <f t="shared" si="52"/>
        <v>805</v>
      </c>
      <c r="FW54" s="241">
        <f>FW55+FU54</f>
        <v>115</v>
      </c>
      <c r="FX54" s="176">
        <v>125</v>
      </c>
      <c r="FY54" s="241">
        <f t="shared" si="53"/>
        <v>4354</v>
      </c>
      <c r="FZ54" s="241">
        <f>FZ55+FX54</f>
        <v>408</v>
      </c>
      <c r="GA54" s="178">
        <v>464</v>
      </c>
      <c r="GB54" s="241">
        <f t="shared" si="54"/>
        <v>13314</v>
      </c>
      <c r="GC54" s="125">
        <f>GC55+GA54</f>
        <v>1639</v>
      </c>
      <c r="GD54" s="176">
        <v>174</v>
      </c>
      <c r="GE54" s="241">
        <f t="shared" si="102"/>
        <v>2895</v>
      </c>
      <c r="GF54" s="241">
        <f>GF55+GD54</f>
        <v>612</v>
      </c>
      <c r="GG54" s="176">
        <v>38</v>
      </c>
      <c r="GH54" s="241">
        <f t="shared" si="55"/>
        <v>1107</v>
      </c>
      <c r="GI54" s="241">
        <f>GI55+GG54</f>
        <v>143</v>
      </c>
      <c r="GJ54" s="176">
        <v>34</v>
      </c>
      <c r="GK54" s="241">
        <f t="shared" si="56"/>
        <v>836</v>
      </c>
      <c r="GL54" s="241">
        <f>GL55+GJ54</f>
        <v>133</v>
      </c>
      <c r="GM54" s="176">
        <v>101</v>
      </c>
      <c r="GN54" s="241">
        <f t="shared" si="57"/>
        <v>4271</v>
      </c>
      <c r="GO54" s="241">
        <f>GO55+GM54</f>
        <v>437</v>
      </c>
      <c r="GP54" s="178">
        <v>444</v>
      </c>
      <c r="GQ54" s="241">
        <f t="shared" si="58"/>
        <v>12901</v>
      </c>
      <c r="GR54" s="125">
        <f>GR55+GP54</f>
        <v>1648</v>
      </c>
      <c r="GS54" s="130" t="s">
        <v>330</v>
      </c>
      <c r="GT54" s="245">
        <v>157</v>
      </c>
      <c r="GU54" s="245">
        <f t="shared" si="103"/>
        <v>4124</v>
      </c>
      <c r="GV54" s="245">
        <f>GV55+GT54</f>
        <v>211</v>
      </c>
      <c r="GW54" s="245">
        <v>26</v>
      </c>
      <c r="GX54" s="245">
        <f t="shared" si="59"/>
        <v>1166</v>
      </c>
      <c r="GY54" s="245">
        <f>GY55+GW54</f>
        <v>41</v>
      </c>
      <c r="GZ54" s="245">
        <v>39</v>
      </c>
      <c r="HA54" s="245">
        <f t="shared" si="60"/>
        <v>1035</v>
      </c>
      <c r="HB54" s="245">
        <f>HB55+GZ54</f>
        <v>59</v>
      </c>
      <c r="HC54" s="245">
        <v>103</v>
      </c>
      <c r="HD54" s="245">
        <f t="shared" si="61"/>
        <v>4949</v>
      </c>
      <c r="HE54" s="245">
        <f>HE55+HC54</f>
        <v>146</v>
      </c>
      <c r="HF54" s="245">
        <v>432</v>
      </c>
      <c r="HG54" s="245">
        <f t="shared" si="62"/>
        <v>16167</v>
      </c>
      <c r="HH54" s="130">
        <f>HH55+HF54</f>
        <v>623</v>
      </c>
      <c r="HI54" s="245">
        <v>129</v>
      </c>
      <c r="HJ54" s="245">
        <f t="shared" si="63"/>
        <v>3588</v>
      </c>
      <c r="HK54" s="245">
        <f>HK55+HI54</f>
        <v>177</v>
      </c>
      <c r="HL54" s="245">
        <v>17</v>
      </c>
      <c r="HM54" s="245">
        <f t="shared" si="64"/>
        <v>997</v>
      </c>
      <c r="HN54" s="245">
        <f>HN55+HL54</f>
        <v>25</v>
      </c>
      <c r="HO54" s="245">
        <v>29</v>
      </c>
      <c r="HP54" s="245">
        <f t="shared" si="65"/>
        <v>1131</v>
      </c>
      <c r="HQ54" s="245">
        <f>HQ55+HO54</f>
        <v>46</v>
      </c>
      <c r="HR54" s="245">
        <v>85</v>
      </c>
      <c r="HS54" s="245">
        <f t="shared" si="66"/>
        <v>5665</v>
      </c>
      <c r="HT54" s="245">
        <f>HT55+HR54</f>
        <v>134</v>
      </c>
      <c r="HU54" s="245">
        <v>341</v>
      </c>
      <c r="HV54" s="245">
        <f t="shared" si="67"/>
        <v>16319</v>
      </c>
      <c r="HW54" s="130">
        <f>HW55+HU54</f>
        <v>524</v>
      </c>
      <c r="HX54" s="180">
        <v>108</v>
      </c>
      <c r="HY54" s="245">
        <f t="shared" si="68"/>
        <v>3575</v>
      </c>
      <c r="HZ54" s="245">
        <f t="shared" si="109"/>
        <v>149</v>
      </c>
      <c r="IA54" s="180">
        <v>24</v>
      </c>
      <c r="IB54" s="245">
        <f t="shared" si="69"/>
        <v>958</v>
      </c>
      <c r="IC54" s="245">
        <f t="shared" si="110"/>
        <v>38</v>
      </c>
      <c r="ID54" s="180">
        <v>34</v>
      </c>
      <c r="IE54" s="245">
        <f t="shared" si="70"/>
        <v>1353</v>
      </c>
      <c r="IF54" s="245">
        <f t="shared" si="111"/>
        <v>58</v>
      </c>
      <c r="IG54" s="180">
        <v>95</v>
      </c>
      <c r="IH54" s="245">
        <f t="shared" si="71"/>
        <v>6716</v>
      </c>
      <c r="II54" s="245">
        <f t="shared" si="112"/>
        <v>130</v>
      </c>
      <c r="IJ54" s="182">
        <v>354</v>
      </c>
      <c r="IK54" s="245">
        <f t="shared" si="72"/>
        <v>18341</v>
      </c>
      <c r="IL54" s="130">
        <f t="shared" si="113"/>
        <v>518</v>
      </c>
      <c r="IM54" s="125" t="s">
        <v>327</v>
      </c>
      <c r="IN54" s="241">
        <v>72</v>
      </c>
      <c r="IO54" s="241">
        <f t="shared" si="73"/>
        <v>3056</v>
      </c>
      <c r="IP54" s="241">
        <f t="shared" si="134"/>
        <v>311</v>
      </c>
      <c r="IQ54" s="241">
        <v>15</v>
      </c>
      <c r="IR54" s="241">
        <f t="shared" si="74"/>
        <v>842</v>
      </c>
      <c r="IS54" s="241">
        <f t="shared" si="135"/>
        <v>65</v>
      </c>
      <c r="IT54" s="241">
        <v>21</v>
      </c>
      <c r="IU54" s="241">
        <f t="shared" si="75"/>
        <v>1165</v>
      </c>
      <c r="IV54" s="241">
        <f t="shared" si="136"/>
        <v>132</v>
      </c>
      <c r="IW54" s="241">
        <v>55</v>
      </c>
      <c r="IX54" s="241">
        <f t="shared" si="76"/>
        <v>5463</v>
      </c>
      <c r="IY54" s="241">
        <f t="shared" si="137"/>
        <v>266</v>
      </c>
      <c r="IZ54" s="241">
        <v>208</v>
      </c>
      <c r="JA54" s="245">
        <f t="shared" si="77"/>
        <v>15924</v>
      </c>
      <c r="JB54" s="130">
        <f t="shared" si="138"/>
        <v>1018</v>
      </c>
      <c r="JC54" s="176">
        <v>87</v>
      </c>
      <c r="JD54" s="245">
        <f t="shared" si="78"/>
        <v>2408</v>
      </c>
      <c r="JE54" s="241">
        <f t="shared" ref="JE54:JE56" si="161">JE55+JC54</f>
        <v>388</v>
      </c>
      <c r="JF54" s="176">
        <v>18</v>
      </c>
      <c r="JG54" s="245">
        <f t="shared" si="79"/>
        <v>513</v>
      </c>
      <c r="JH54" s="241">
        <f t="shared" ref="JH54:JH58" si="162">JH55+JF54</f>
        <v>71</v>
      </c>
      <c r="JI54" s="176">
        <v>30</v>
      </c>
      <c r="JJ54" s="245">
        <f t="shared" si="80"/>
        <v>839</v>
      </c>
      <c r="JK54" s="245">
        <f t="shared" ref="JK54:JK58" si="163">JK55+JI54</f>
        <v>130</v>
      </c>
      <c r="JL54" s="176">
        <v>74</v>
      </c>
      <c r="JM54" s="245">
        <f t="shared" si="81"/>
        <v>3471</v>
      </c>
      <c r="JN54" s="245">
        <f t="shared" ref="JN54:JN58" si="164">JN55+JL54</f>
        <v>321</v>
      </c>
      <c r="JO54" s="178">
        <v>286</v>
      </c>
      <c r="JP54" s="245">
        <f t="shared" si="82"/>
        <v>11089</v>
      </c>
      <c r="JQ54" s="130">
        <f t="shared" ref="JQ54:JQ57" si="165">JQ55+JO54</f>
        <v>1249</v>
      </c>
      <c r="JR54" s="176">
        <v>129</v>
      </c>
      <c r="JS54" s="245">
        <f t="shared" si="83"/>
        <v>2420</v>
      </c>
      <c r="JT54" s="241">
        <f t="shared" ref="JT54:JT56" si="166">JT55+JR54</f>
        <v>530</v>
      </c>
      <c r="JU54" s="176">
        <v>11</v>
      </c>
      <c r="JV54" s="245">
        <f t="shared" si="84"/>
        <v>518</v>
      </c>
      <c r="JW54" s="241">
        <f t="shared" ref="JW54:JW58" si="167">JW55+JU54</f>
        <v>67</v>
      </c>
      <c r="JX54" s="176">
        <v>38</v>
      </c>
      <c r="JY54" s="245">
        <f t="shared" si="85"/>
        <v>1021</v>
      </c>
      <c r="JZ54" s="245">
        <f t="shared" ref="JZ54:JZ58" si="168">JZ55+JX54</f>
        <v>189</v>
      </c>
      <c r="KA54" s="176">
        <v>89</v>
      </c>
      <c r="KB54" s="245">
        <f t="shared" si="86"/>
        <v>4483</v>
      </c>
      <c r="KC54" s="245">
        <f t="shared" ref="KC54:KC58" si="169">KC55+KA54</f>
        <v>370</v>
      </c>
      <c r="KD54" s="178">
        <v>358</v>
      </c>
      <c r="KE54" s="245">
        <f t="shared" si="87"/>
        <v>12375</v>
      </c>
      <c r="KF54" s="130">
        <f t="shared" ref="KF54:KF57" si="170">KF55+KD54</f>
        <v>1604</v>
      </c>
      <c r="KG54" s="176">
        <v>158</v>
      </c>
      <c r="KH54" s="245">
        <f t="shared" si="88"/>
        <v>2277</v>
      </c>
      <c r="KI54" s="241">
        <f t="shared" ref="KI54:KI56" si="171">KI55+KG54</f>
        <v>613</v>
      </c>
      <c r="KJ54" s="176">
        <v>15</v>
      </c>
      <c r="KK54" s="245">
        <f t="shared" si="89"/>
        <v>472</v>
      </c>
      <c r="KL54" s="241">
        <f t="shared" ref="KL54:KL58" si="172">KL55+KJ54</f>
        <v>83</v>
      </c>
      <c r="KM54" s="176">
        <v>23</v>
      </c>
      <c r="KN54" s="245">
        <f t="shared" si="90"/>
        <v>870</v>
      </c>
      <c r="KO54" s="245">
        <f t="shared" ref="KO54:KO58" si="173">KO55+KM54</f>
        <v>152</v>
      </c>
      <c r="KP54" s="176">
        <v>102</v>
      </c>
      <c r="KQ54" s="245">
        <f t="shared" si="91"/>
        <v>4428</v>
      </c>
      <c r="KR54" s="245">
        <f t="shared" ref="KR54:KR58" si="174">KR55+KP54</f>
        <v>448</v>
      </c>
      <c r="KS54" s="178">
        <v>425</v>
      </c>
      <c r="KT54" s="245">
        <f t="shared" si="92"/>
        <v>12117</v>
      </c>
      <c r="KU54" s="130">
        <f t="shared" ref="KU54:KU57" si="175">KU55+KS54</f>
        <v>1755</v>
      </c>
      <c r="KV54" s="245">
        <v>153</v>
      </c>
      <c r="KW54" s="245">
        <f t="shared" si="93"/>
        <v>2068</v>
      </c>
      <c r="KY54" s="245">
        <v>17</v>
      </c>
      <c r="KZ54" s="245">
        <f t="shared" si="94"/>
        <v>440</v>
      </c>
      <c r="LB54" s="245">
        <v>46</v>
      </c>
      <c r="LC54" s="245">
        <f t="shared" si="95"/>
        <v>1154</v>
      </c>
      <c r="LE54" s="245">
        <v>435</v>
      </c>
      <c r="LF54" s="245">
        <f t="shared" si="96"/>
        <v>12494</v>
      </c>
    </row>
    <row r="55" spans="1:318" s="245" customFormat="1" ht="14.4" customHeight="1" x14ac:dyDescent="0.3">
      <c r="B55" s="326" t="s">
        <v>281</v>
      </c>
      <c r="C55" s="327"/>
      <c r="D55" s="241">
        <v>229</v>
      </c>
      <c r="E55" s="245">
        <f t="shared" si="0"/>
        <v>3052</v>
      </c>
      <c r="F55" s="176">
        <f t="shared" si="140"/>
        <v>485</v>
      </c>
      <c r="G55" s="245">
        <v>56</v>
      </c>
      <c r="H55" s="245">
        <f t="shared" si="1"/>
        <v>1217</v>
      </c>
      <c r="I55" s="176">
        <f t="shared" si="141"/>
        <v>143</v>
      </c>
      <c r="J55" s="245">
        <v>39</v>
      </c>
      <c r="K55" s="245">
        <f t="shared" si="2"/>
        <v>595</v>
      </c>
      <c r="L55" s="176">
        <f t="shared" si="142"/>
        <v>69</v>
      </c>
      <c r="M55" s="245">
        <v>102</v>
      </c>
      <c r="N55" s="245">
        <f t="shared" si="3"/>
        <v>4020</v>
      </c>
      <c r="O55" s="176">
        <f t="shared" si="143"/>
        <v>206</v>
      </c>
      <c r="P55" s="245">
        <v>511</v>
      </c>
      <c r="Q55" s="245">
        <f t="shared" si="4"/>
        <v>12178</v>
      </c>
      <c r="R55" s="177">
        <f>R56+P55</f>
        <v>1123</v>
      </c>
      <c r="S55" s="241">
        <v>279</v>
      </c>
      <c r="T55" s="245">
        <f t="shared" si="5"/>
        <v>3207</v>
      </c>
      <c r="U55" s="176">
        <f t="shared" si="144"/>
        <v>591</v>
      </c>
      <c r="V55" s="245">
        <v>68</v>
      </c>
      <c r="W55" s="245">
        <f t="shared" si="6"/>
        <v>1298</v>
      </c>
      <c r="X55" s="176">
        <f t="shared" si="145"/>
        <v>164</v>
      </c>
      <c r="Y55" s="245">
        <v>24</v>
      </c>
      <c r="Z55" s="245">
        <f t="shared" si="7"/>
        <v>615</v>
      </c>
      <c r="AA55" s="176">
        <f t="shared" si="146"/>
        <v>68</v>
      </c>
      <c r="AB55" s="245">
        <v>96</v>
      </c>
      <c r="AC55" s="245">
        <f t="shared" si="8"/>
        <v>4453</v>
      </c>
      <c r="AD55" s="176">
        <f t="shared" si="147"/>
        <v>190</v>
      </c>
      <c r="AE55" s="245">
        <v>554</v>
      </c>
      <c r="AF55" s="245">
        <f t="shared" si="9"/>
        <v>12917</v>
      </c>
      <c r="AG55" s="125">
        <f t="shared" si="148"/>
        <v>1236</v>
      </c>
      <c r="AH55" s="176">
        <v>230</v>
      </c>
      <c r="AI55" s="241">
        <f t="shared" si="10"/>
        <v>2644</v>
      </c>
      <c r="AJ55" s="241">
        <f t="shared" si="149"/>
        <v>547</v>
      </c>
      <c r="AK55" s="176">
        <v>54</v>
      </c>
      <c r="AL55" s="241">
        <f t="shared" si="11"/>
        <v>1089</v>
      </c>
      <c r="AM55" s="241">
        <f t="shared" si="150"/>
        <v>147</v>
      </c>
      <c r="AN55" s="176">
        <v>27</v>
      </c>
      <c r="AO55" s="241">
        <f t="shared" si="12"/>
        <v>563</v>
      </c>
      <c r="AP55" s="241">
        <f t="shared" si="151"/>
        <v>81</v>
      </c>
      <c r="AQ55" s="176">
        <v>109</v>
      </c>
      <c r="AR55" s="241">
        <f t="shared" si="13"/>
        <v>3711</v>
      </c>
      <c r="AS55" s="241">
        <f t="shared" si="152"/>
        <v>294</v>
      </c>
      <c r="AT55" s="178">
        <v>526</v>
      </c>
      <c r="AU55" s="241">
        <f t="shared" si="14"/>
        <v>10955</v>
      </c>
      <c r="AV55" s="125">
        <f>AV56+AT55</f>
        <v>1346</v>
      </c>
      <c r="AW55" s="176">
        <v>279</v>
      </c>
      <c r="AX55" s="245">
        <f t="shared" si="15"/>
        <v>3006</v>
      </c>
      <c r="AY55" s="245">
        <f t="shared" si="153"/>
        <v>675</v>
      </c>
      <c r="AZ55" s="176">
        <v>71</v>
      </c>
      <c r="BA55" s="245">
        <f t="shared" si="16"/>
        <v>1291</v>
      </c>
      <c r="BB55" s="245">
        <f t="shared" si="154"/>
        <v>206</v>
      </c>
      <c r="BC55" s="176">
        <v>31</v>
      </c>
      <c r="BD55" s="245">
        <f t="shared" si="17"/>
        <v>586</v>
      </c>
      <c r="BE55" s="245">
        <f t="shared" si="155"/>
        <v>92</v>
      </c>
      <c r="BF55" s="176">
        <v>130</v>
      </c>
      <c r="BG55" s="245">
        <f t="shared" si="18"/>
        <v>4503</v>
      </c>
      <c r="BH55" s="245">
        <f t="shared" si="156"/>
        <v>339</v>
      </c>
      <c r="BI55" s="178">
        <v>629</v>
      </c>
      <c r="BJ55" s="245">
        <f t="shared" si="19"/>
        <v>13004</v>
      </c>
      <c r="BK55" s="130">
        <f>BK56+BI55</f>
        <v>1610</v>
      </c>
      <c r="BL55" s="241">
        <v>144</v>
      </c>
      <c r="BM55" s="241">
        <f t="shared" si="20"/>
        <v>2980</v>
      </c>
      <c r="BN55" s="176">
        <f t="shared" si="157"/>
        <v>398</v>
      </c>
      <c r="BO55" s="241">
        <v>44</v>
      </c>
      <c r="BP55" s="241">
        <f t="shared" si="21"/>
        <v>1313</v>
      </c>
      <c r="BQ55" s="176">
        <f t="shared" si="158"/>
        <v>141</v>
      </c>
      <c r="BR55" s="241">
        <v>19</v>
      </c>
      <c r="BS55" s="241">
        <f t="shared" si="22"/>
        <v>633</v>
      </c>
      <c r="BT55" s="176">
        <f t="shared" si="159"/>
        <v>57</v>
      </c>
      <c r="BU55" s="241">
        <v>68</v>
      </c>
      <c r="BV55" s="241">
        <f t="shared" si="23"/>
        <v>4750</v>
      </c>
      <c r="BW55" s="176">
        <f t="shared" si="160"/>
        <v>222</v>
      </c>
      <c r="BX55" s="241">
        <v>338</v>
      </c>
      <c r="BY55" s="241">
        <f t="shared" si="24"/>
        <v>13517</v>
      </c>
      <c r="BZ55" s="177">
        <f>BZ56+BX55</f>
        <v>1017</v>
      </c>
      <c r="CA55" s="245">
        <v>158</v>
      </c>
      <c r="CB55" s="245">
        <f t="shared" si="25"/>
        <v>3399</v>
      </c>
      <c r="CC55" s="176">
        <f>CC56+CA55</f>
        <v>451</v>
      </c>
      <c r="CD55" s="245">
        <v>39</v>
      </c>
      <c r="CE55" s="245">
        <f t="shared" si="26"/>
        <v>1436</v>
      </c>
      <c r="CF55" s="176">
        <f>CF56+CD55</f>
        <v>129</v>
      </c>
      <c r="CG55" s="245">
        <v>23</v>
      </c>
      <c r="CH55" s="245">
        <f t="shared" si="27"/>
        <v>728</v>
      </c>
      <c r="CI55" s="176">
        <f>CI56+CG55</f>
        <v>72</v>
      </c>
      <c r="CJ55" s="245">
        <v>90</v>
      </c>
      <c r="CK55" s="245">
        <f t="shared" si="28"/>
        <v>5535</v>
      </c>
      <c r="CL55" s="176">
        <f>CL56+CJ55</f>
        <v>286</v>
      </c>
      <c r="CM55" s="245">
        <v>372</v>
      </c>
      <c r="CN55" s="245">
        <f t="shared" si="29"/>
        <v>15668</v>
      </c>
      <c r="CO55" s="177">
        <f>CO56+CM55</f>
        <v>1153</v>
      </c>
      <c r="CP55" s="245">
        <v>140</v>
      </c>
      <c r="CQ55" s="245">
        <f t="shared" si="30"/>
        <v>3140</v>
      </c>
      <c r="CR55" s="176">
        <f>CR56+CP55</f>
        <v>464</v>
      </c>
      <c r="CS55" s="245">
        <v>41</v>
      </c>
      <c r="CT55" s="245">
        <f t="shared" si="31"/>
        <v>1409</v>
      </c>
      <c r="CU55" s="176">
        <f>CU56+CS55</f>
        <v>141</v>
      </c>
      <c r="CV55" s="245">
        <v>24</v>
      </c>
      <c r="CW55" s="245">
        <f t="shared" si="32"/>
        <v>762</v>
      </c>
      <c r="CX55" s="176">
        <f>CX56+CV55</f>
        <v>77</v>
      </c>
      <c r="CY55" s="245">
        <v>105</v>
      </c>
      <c r="CZ55" s="245">
        <f t="shared" si="33"/>
        <v>5973</v>
      </c>
      <c r="DA55" s="176">
        <f>DA56+CY55</f>
        <v>323</v>
      </c>
      <c r="DB55" s="245">
        <v>366</v>
      </c>
      <c r="DC55" s="245">
        <f t="shared" si="34"/>
        <v>15723</v>
      </c>
      <c r="DD55" s="177">
        <f t="shared" si="139"/>
        <v>1277</v>
      </c>
      <c r="DE55" s="125" t="s">
        <v>295</v>
      </c>
      <c r="DF55" s="241">
        <v>61</v>
      </c>
      <c r="DG55" s="241">
        <f t="shared" si="35"/>
        <v>3563</v>
      </c>
      <c r="DH55" s="241">
        <f t="shared" si="114"/>
        <v>243</v>
      </c>
      <c r="DI55" s="241">
        <v>16</v>
      </c>
      <c r="DJ55" s="241">
        <f t="shared" si="36"/>
        <v>1570</v>
      </c>
      <c r="DK55" s="241">
        <f t="shared" si="115"/>
        <v>73</v>
      </c>
      <c r="DL55" s="241">
        <v>10</v>
      </c>
      <c r="DM55" s="241">
        <f t="shared" si="37"/>
        <v>929</v>
      </c>
      <c r="DN55" s="241">
        <f t="shared" si="116"/>
        <v>51</v>
      </c>
      <c r="DO55" s="241">
        <v>63</v>
      </c>
      <c r="DP55" s="241">
        <f t="shared" si="97"/>
        <v>6068</v>
      </c>
      <c r="DQ55" s="241">
        <f t="shared" si="117"/>
        <v>169</v>
      </c>
      <c r="DR55" s="241">
        <v>179</v>
      </c>
      <c r="DS55" s="241">
        <f t="shared" si="38"/>
        <v>17170</v>
      </c>
      <c r="DT55" s="125">
        <f t="shared" si="118"/>
        <v>667</v>
      </c>
      <c r="DU55" s="130" t="s">
        <v>322</v>
      </c>
      <c r="DV55" s="241">
        <v>63</v>
      </c>
      <c r="DW55" s="241">
        <f t="shared" si="39"/>
        <v>2980</v>
      </c>
      <c r="DX55" s="241">
        <f t="shared" si="119"/>
        <v>268</v>
      </c>
      <c r="DY55" s="241">
        <v>17</v>
      </c>
      <c r="DZ55" s="241">
        <f t="shared" si="40"/>
        <v>1215</v>
      </c>
      <c r="EA55" s="241">
        <f t="shared" si="120"/>
        <v>76</v>
      </c>
      <c r="EB55" s="241">
        <v>19</v>
      </c>
      <c r="EC55" s="241">
        <f t="shared" si="41"/>
        <v>692</v>
      </c>
      <c r="ED55" s="241">
        <f t="shared" si="121"/>
        <v>79</v>
      </c>
      <c r="EE55" s="241">
        <v>41</v>
      </c>
      <c r="EF55" s="241">
        <f t="shared" si="98"/>
        <v>3828</v>
      </c>
      <c r="EG55" s="241">
        <f t="shared" si="122"/>
        <v>188</v>
      </c>
      <c r="EH55" s="241">
        <v>181</v>
      </c>
      <c r="EI55" s="241">
        <f t="shared" si="42"/>
        <v>11856</v>
      </c>
      <c r="EJ55" s="125">
        <f t="shared" si="123"/>
        <v>748</v>
      </c>
      <c r="EK55" s="245">
        <v>88</v>
      </c>
      <c r="EL55" s="245">
        <f t="shared" si="43"/>
        <v>2694</v>
      </c>
      <c r="EM55" s="245">
        <f t="shared" si="124"/>
        <v>287</v>
      </c>
      <c r="EN55" s="245">
        <v>11</v>
      </c>
      <c r="EO55" s="245">
        <f t="shared" si="44"/>
        <v>1037</v>
      </c>
      <c r="EP55" s="245">
        <f t="shared" si="125"/>
        <v>88</v>
      </c>
      <c r="EQ55" s="245">
        <v>14</v>
      </c>
      <c r="ER55" s="245">
        <f t="shared" si="45"/>
        <v>580</v>
      </c>
      <c r="ES55" s="245">
        <f t="shared" si="126"/>
        <v>55</v>
      </c>
      <c r="ET55" s="245">
        <v>55</v>
      </c>
      <c r="EU55" s="245">
        <f t="shared" si="99"/>
        <v>3363</v>
      </c>
      <c r="EV55" s="245">
        <f t="shared" si="127"/>
        <v>192</v>
      </c>
      <c r="EW55" s="245">
        <v>194</v>
      </c>
      <c r="EX55" s="245">
        <f t="shared" si="46"/>
        <v>10377</v>
      </c>
      <c r="EY55" s="130">
        <f t="shared" si="128"/>
        <v>765</v>
      </c>
      <c r="EZ55" s="245">
        <v>101</v>
      </c>
      <c r="FA55" s="245">
        <f t="shared" si="100"/>
        <v>3029</v>
      </c>
      <c r="FB55" s="176">
        <f>FB56+EZ55</f>
        <v>364</v>
      </c>
      <c r="FC55" s="245">
        <v>30</v>
      </c>
      <c r="FD55" s="245">
        <f t="shared" si="47"/>
        <v>1086</v>
      </c>
      <c r="FE55" s="176">
        <f>FE56+FC55</f>
        <v>113</v>
      </c>
      <c r="FF55" s="245">
        <v>13</v>
      </c>
      <c r="FG55" s="245">
        <f t="shared" si="48"/>
        <v>620</v>
      </c>
      <c r="FH55" s="176">
        <f>FH56+FF55</f>
        <v>62</v>
      </c>
      <c r="FI55" s="245">
        <v>54</v>
      </c>
      <c r="FJ55" s="245">
        <f t="shared" si="49"/>
        <v>3792</v>
      </c>
      <c r="FK55" s="176">
        <f>FK56+FI55</f>
        <v>206</v>
      </c>
      <c r="FL55" s="245">
        <v>235</v>
      </c>
      <c r="FM55" s="245">
        <f t="shared" si="50"/>
        <v>11373</v>
      </c>
      <c r="FN55" s="177">
        <f>FN56+FL55</f>
        <v>918</v>
      </c>
      <c r="FO55" s="241">
        <v>118</v>
      </c>
      <c r="FP55" s="241">
        <f t="shared" si="101"/>
        <v>3442</v>
      </c>
      <c r="FQ55" s="176">
        <f>FQ56+FO55</f>
        <v>459</v>
      </c>
      <c r="FR55" s="241">
        <v>34</v>
      </c>
      <c r="FS55" s="241">
        <f t="shared" si="51"/>
        <v>1217</v>
      </c>
      <c r="FT55" s="176">
        <f>FT56+FR55</f>
        <v>129</v>
      </c>
      <c r="FU55" s="241">
        <v>22</v>
      </c>
      <c r="FV55" s="241">
        <f t="shared" si="52"/>
        <v>827</v>
      </c>
      <c r="FW55" s="176">
        <f>FW56+FU55</f>
        <v>89</v>
      </c>
      <c r="FX55" s="241">
        <v>79</v>
      </c>
      <c r="FY55" s="241">
        <f t="shared" si="53"/>
        <v>4433</v>
      </c>
      <c r="FZ55" s="176">
        <f>FZ56+FX55</f>
        <v>283</v>
      </c>
      <c r="GA55" s="241">
        <v>304</v>
      </c>
      <c r="GB55" s="241">
        <f t="shared" si="54"/>
        <v>13618</v>
      </c>
      <c r="GC55" s="177">
        <f>GC56+GA55</f>
        <v>1175</v>
      </c>
      <c r="GD55" s="241">
        <v>129</v>
      </c>
      <c r="GE55" s="241">
        <f t="shared" si="102"/>
        <v>3024</v>
      </c>
      <c r="GF55" s="176">
        <f>GF56+GD55</f>
        <v>438</v>
      </c>
      <c r="GG55" s="241">
        <v>24</v>
      </c>
      <c r="GH55" s="241">
        <f t="shared" si="55"/>
        <v>1131</v>
      </c>
      <c r="GI55" s="176">
        <f>GI56+GG55</f>
        <v>105</v>
      </c>
      <c r="GJ55" s="241">
        <v>36</v>
      </c>
      <c r="GK55" s="241">
        <f t="shared" si="56"/>
        <v>872</v>
      </c>
      <c r="GL55" s="176">
        <f>GL56+GJ55</f>
        <v>99</v>
      </c>
      <c r="GM55" s="241">
        <v>75</v>
      </c>
      <c r="GN55" s="241">
        <f t="shared" si="57"/>
        <v>4346</v>
      </c>
      <c r="GO55" s="176">
        <f>GO56+GM55</f>
        <v>336</v>
      </c>
      <c r="GP55" s="241">
        <v>321</v>
      </c>
      <c r="GQ55" s="241">
        <f t="shared" si="58"/>
        <v>13222</v>
      </c>
      <c r="GR55" s="177">
        <f>GR56+GP55</f>
        <v>1204</v>
      </c>
      <c r="GS55" s="130" t="s">
        <v>334</v>
      </c>
      <c r="GT55" s="180">
        <v>28</v>
      </c>
      <c r="GU55" s="245">
        <f t="shared" si="103"/>
        <v>4152</v>
      </c>
      <c r="GV55" s="245">
        <f>GV56+GT55</f>
        <v>54</v>
      </c>
      <c r="GW55" s="180">
        <v>8</v>
      </c>
      <c r="GX55" s="245">
        <f t="shared" si="59"/>
        <v>1174</v>
      </c>
      <c r="GY55" s="245">
        <f>GY56+GW55</f>
        <v>15</v>
      </c>
      <c r="GZ55" s="180">
        <v>14</v>
      </c>
      <c r="HA55" s="245">
        <f t="shared" si="60"/>
        <v>1049</v>
      </c>
      <c r="HB55" s="245">
        <f>HB56+GZ55</f>
        <v>20</v>
      </c>
      <c r="HC55" s="180">
        <v>26</v>
      </c>
      <c r="HD55" s="245">
        <f t="shared" si="61"/>
        <v>4975</v>
      </c>
      <c r="HE55" s="245">
        <f>HE56+HC55</f>
        <v>43</v>
      </c>
      <c r="HF55" s="182">
        <v>112</v>
      </c>
      <c r="HG55" s="245">
        <f t="shared" si="62"/>
        <v>16279</v>
      </c>
      <c r="HH55" s="130">
        <f>HH56+HF55</f>
        <v>191</v>
      </c>
      <c r="HI55" s="180">
        <v>27</v>
      </c>
      <c r="HJ55" s="245">
        <f t="shared" si="63"/>
        <v>3615</v>
      </c>
      <c r="HK55" s="245">
        <f>HK56+HI55</f>
        <v>48</v>
      </c>
      <c r="HL55" s="180">
        <v>3</v>
      </c>
      <c r="HM55" s="245">
        <f t="shared" si="64"/>
        <v>1000</v>
      </c>
      <c r="HN55" s="245">
        <f>HN56+HL55</f>
        <v>8</v>
      </c>
      <c r="HO55" s="180">
        <v>8</v>
      </c>
      <c r="HP55" s="245">
        <f t="shared" si="65"/>
        <v>1139</v>
      </c>
      <c r="HQ55" s="245">
        <f>HQ56+HO55</f>
        <v>17</v>
      </c>
      <c r="HR55" s="180">
        <v>25</v>
      </c>
      <c r="HS55" s="245">
        <f t="shared" si="66"/>
        <v>5690</v>
      </c>
      <c r="HT55" s="245">
        <f>HT56+HR55</f>
        <v>49</v>
      </c>
      <c r="HU55" s="182">
        <v>94</v>
      </c>
      <c r="HV55" s="245">
        <f t="shared" si="67"/>
        <v>16413</v>
      </c>
      <c r="HW55" s="130">
        <f>HW56+HU55</f>
        <v>183</v>
      </c>
      <c r="HX55" s="245">
        <v>19</v>
      </c>
      <c r="HY55" s="245">
        <f t="shared" si="68"/>
        <v>3594</v>
      </c>
      <c r="HZ55" s="180">
        <f t="shared" si="109"/>
        <v>41</v>
      </c>
      <c r="IA55" s="245">
        <v>11</v>
      </c>
      <c r="IB55" s="245">
        <f t="shared" si="69"/>
        <v>969</v>
      </c>
      <c r="IC55" s="180">
        <f t="shared" si="110"/>
        <v>14</v>
      </c>
      <c r="ID55" s="245">
        <v>19</v>
      </c>
      <c r="IE55" s="245">
        <f t="shared" si="70"/>
        <v>1372</v>
      </c>
      <c r="IF55" s="180">
        <f t="shared" si="111"/>
        <v>24</v>
      </c>
      <c r="IG55" s="245">
        <v>14</v>
      </c>
      <c r="IH55" s="245">
        <f t="shared" si="71"/>
        <v>6730</v>
      </c>
      <c r="II55" s="180">
        <f t="shared" si="112"/>
        <v>35</v>
      </c>
      <c r="IJ55" s="245">
        <v>90</v>
      </c>
      <c r="IK55" s="245">
        <f t="shared" si="72"/>
        <v>18431</v>
      </c>
      <c r="IL55" s="181">
        <f t="shared" si="113"/>
        <v>164</v>
      </c>
      <c r="IM55" s="125" t="s">
        <v>331</v>
      </c>
      <c r="IN55" s="241">
        <v>60</v>
      </c>
      <c r="IO55" s="241">
        <f t="shared" si="73"/>
        <v>3116</v>
      </c>
      <c r="IP55" s="241">
        <f t="shared" si="134"/>
        <v>239</v>
      </c>
      <c r="IQ55" s="241">
        <v>8</v>
      </c>
      <c r="IR55" s="241">
        <f t="shared" si="74"/>
        <v>850</v>
      </c>
      <c r="IS55" s="241">
        <f t="shared" si="135"/>
        <v>50</v>
      </c>
      <c r="IT55" s="241">
        <v>19</v>
      </c>
      <c r="IU55" s="241">
        <f t="shared" si="75"/>
        <v>1184</v>
      </c>
      <c r="IV55" s="241">
        <f t="shared" si="136"/>
        <v>111</v>
      </c>
      <c r="IW55" s="241">
        <v>45</v>
      </c>
      <c r="IX55" s="241">
        <f t="shared" si="76"/>
        <v>5508</v>
      </c>
      <c r="IY55" s="241">
        <f t="shared" si="137"/>
        <v>211</v>
      </c>
      <c r="IZ55" s="241">
        <v>177</v>
      </c>
      <c r="JA55" s="245">
        <f t="shared" si="77"/>
        <v>16101</v>
      </c>
      <c r="JB55" s="130">
        <f t="shared" si="138"/>
        <v>810</v>
      </c>
      <c r="JC55" s="245">
        <v>61</v>
      </c>
      <c r="JD55" s="245">
        <f t="shared" si="78"/>
        <v>2469</v>
      </c>
      <c r="JE55" s="176">
        <f t="shared" si="161"/>
        <v>301</v>
      </c>
      <c r="JF55" s="245">
        <v>12</v>
      </c>
      <c r="JG55" s="245">
        <f t="shared" si="79"/>
        <v>525</v>
      </c>
      <c r="JH55" s="176">
        <f t="shared" si="162"/>
        <v>53</v>
      </c>
      <c r="JI55" s="245">
        <v>17</v>
      </c>
      <c r="JJ55" s="245">
        <f t="shared" si="80"/>
        <v>856</v>
      </c>
      <c r="JK55" s="176">
        <f t="shared" si="163"/>
        <v>100</v>
      </c>
      <c r="JL55" s="245">
        <v>56</v>
      </c>
      <c r="JM55" s="245">
        <f t="shared" si="81"/>
        <v>3527</v>
      </c>
      <c r="JN55" s="176">
        <f t="shared" si="164"/>
        <v>247</v>
      </c>
      <c r="JO55" s="245">
        <v>198</v>
      </c>
      <c r="JP55" s="245">
        <f t="shared" si="82"/>
        <v>11287</v>
      </c>
      <c r="JQ55" s="177">
        <f t="shared" si="165"/>
        <v>963</v>
      </c>
      <c r="JR55" s="245">
        <v>86</v>
      </c>
      <c r="JS55" s="245">
        <f t="shared" si="83"/>
        <v>2506</v>
      </c>
      <c r="JT55" s="176">
        <f t="shared" si="166"/>
        <v>401</v>
      </c>
      <c r="JU55" s="245">
        <v>12</v>
      </c>
      <c r="JV55" s="245">
        <f t="shared" si="84"/>
        <v>530</v>
      </c>
      <c r="JW55" s="176">
        <f t="shared" si="167"/>
        <v>56</v>
      </c>
      <c r="JX55" s="245">
        <v>33</v>
      </c>
      <c r="JY55" s="245">
        <f t="shared" si="85"/>
        <v>1054</v>
      </c>
      <c r="JZ55" s="176">
        <f t="shared" si="168"/>
        <v>151</v>
      </c>
      <c r="KA55" s="245">
        <v>77</v>
      </c>
      <c r="KB55" s="245">
        <f t="shared" si="86"/>
        <v>4560</v>
      </c>
      <c r="KC55" s="176">
        <f t="shared" si="169"/>
        <v>281</v>
      </c>
      <c r="KD55" s="245">
        <v>282</v>
      </c>
      <c r="KE55" s="245">
        <f t="shared" si="87"/>
        <v>12657</v>
      </c>
      <c r="KF55" s="177">
        <f t="shared" si="170"/>
        <v>1246</v>
      </c>
      <c r="KG55" s="245">
        <v>97</v>
      </c>
      <c r="KH55" s="245">
        <f t="shared" si="88"/>
        <v>2374</v>
      </c>
      <c r="KI55" s="176">
        <f t="shared" si="171"/>
        <v>455</v>
      </c>
      <c r="KJ55" s="245">
        <v>12</v>
      </c>
      <c r="KK55" s="245">
        <f t="shared" si="89"/>
        <v>484</v>
      </c>
      <c r="KL55" s="176">
        <f t="shared" si="172"/>
        <v>68</v>
      </c>
      <c r="KM55" s="245">
        <v>28</v>
      </c>
      <c r="KN55" s="245">
        <f t="shared" si="90"/>
        <v>898</v>
      </c>
      <c r="KO55" s="176">
        <f t="shared" si="173"/>
        <v>129</v>
      </c>
      <c r="KP55" s="245">
        <v>95</v>
      </c>
      <c r="KQ55" s="245">
        <f t="shared" si="91"/>
        <v>4523</v>
      </c>
      <c r="KR55" s="176">
        <f t="shared" si="174"/>
        <v>346</v>
      </c>
      <c r="KS55" s="245">
        <v>299</v>
      </c>
      <c r="KT55" s="245">
        <f t="shared" si="92"/>
        <v>12416</v>
      </c>
      <c r="KU55" s="177">
        <f t="shared" si="175"/>
        <v>1330</v>
      </c>
      <c r="KV55" s="245">
        <v>95</v>
      </c>
      <c r="KW55" s="245">
        <f t="shared" si="93"/>
        <v>2163</v>
      </c>
      <c r="KY55" s="245">
        <v>20</v>
      </c>
      <c r="KZ55" s="245">
        <f t="shared" si="94"/>
        <v>460</v>
      </c>
      <c r="LB55" s="245">
        <v>26</v>
      </c>
      <c r="LC55" s="245">
        <f t="shared" si="95"/>
        <v>1180</v>
      </c>
      <c r="LE55" s="245">
        <v>310</v>
      </c>
      <c r="LF55" s="245">
        <f t="shared" si="96"/>
        <v>12804</v>
      </c>
    </row>
    <row r="56" spans="1:318" s="245" customFormat="1" ht="14.4" customHeight="1" x14ac:dyDescent="0.3">
      <c r="B56" s="326" t="s">
        <v>286</v>
      </c>
      <c r="C56" s="327"/>
      <c r="D56" s="245">
        <v>87</v>
      </c>
      <c r="E56" s="245">
        <f t="shared" si="0"/>
        <v>3139</v>
      </c>
      <c r="F56" s="245">
        <f t="shared" si="140"/>
        <v>256</v>
      </c>
      <c r="G56" s="245">
        <v>33</v>
      </c>
      <c r="H56" s="245">
        <f t="shared" si="1"/>
        <v>1250</v>
      </c>
      <c r="I56" s="245">
        <f t="shared" si="141"/>
        <v>87</v>
      </c>
      <c r="J56" s="245">
        <v>16</v>
      </c>
      <c r="K56" s="245">
        <f t="shared" si="2"/>
        <v>611</v>
      </c>
      <c r="L56" s="245">
        <f t="shared" si="142"/>
        <v>30</v>
      </c>
      <c r="M56" s="245">
        <v>40</v>
      </c>
      <c r="N56" s="245">
        <f t="shared" si="3"/>
        <v>4060</v>
      </c>
      <c r="O56" s="245">
        <f t="shared" si="143"/>
        <v>104</v>
      </c>
      <c r="P56" s="245">
        <v>219</v>
      </c>
      <c r="Q56" s="245">
        <f t="shared" si="4"/>
        <v>12397</v>
      </c>
      <c r="R56" s="130">
        <f>R57+P56</f>
        <v>612</v>
      </c>
      <c r="S56" s="245">
        <v>110</v>
      </c>
      <c r="T56" s="245">
        <f t="shared" si="5"/>
        <v>3317</v>
      </c>
      <c r="U56" s="245">
        <f t="shared" si="144"/>
        <v>312</v>
      </c>
      <c r="V56" s="245">
        <v>36</v>
      </c>
      <c r="W56" s="245">
        <f t="shared" si="6"/>
        <v>1334</v>
      </c>
      <c r="X56" s="245">
        <f t="shared" si="145"/>
        <v>96</v>
      </c>
      <c r="Y56" s="245">
        <v>21</v>
      </c>
      <c r="Z56" s="245">
        <f t="shared" si="7"/>
        <v>636</v>
      </c>
      <c r="AA56" s="245">
        <f t="shared" si="146"/>
        <v>44</v>
      </c>
      <c r="AB56" s="245">
        <v>41</v>
      </c>
      <c r="AC56" s="245">
        <f t="shared" si="8"/>
        <v>4494</v>
      </c>
      <c r="AD56" s="245">
        <f t="shared" si="147"/>
        <v>94</v>
      </c>
      <c r="AE56" s="245">
        <v>250</v>
      </c>
      <c r="AF56" s="245">
        <f t="shared" si="9"/>
        <v>13167</v>
      </c>
      <c r="AG56" s="125">
        <f t="shared" si="148"/>
        <v>682</v>
      </c>
      <c r="AH56" s="241">
        <v>110</v>
      </c>
      <c r="AI56" s="241">
        <f t="shared" si="10"/>
        <v>2754</v>
      </c>
      <c r="AJ56" s="176">
        <f t="shared" si="149"/>
        <v>317</v>
      </c>
      <c r="AK56" s="241">
        <v>21</v>
      </c>
      <c r="AL56" s="241">
        <f t="shared" si="11"/>
        <v>1110</v>
      </c>
      <c r="AM56" s="176">
        <f t="shared" si="150"/>
        <v>93</v>
      </c>
      <c r="AN56" s="241">
        <v>16</v>
      </c>
      <c r="AO56" s="241">
        <f t="shared" si="12"/>
        <v>579</v>
      </c>
      <c r="AP56" s="176">
        <f t="shared" si="151"/>
        <v>54</v>
      </c>
      <c r="AQ56" s="241">
        <v>67</v>
      </c>
      <c r="AR56" s="241">
        <f t="shared" si="13"/>
        <v>3778</v>
      </c>
      <c r="AS56" s="176">
        <f t="shared" si="152"/>
        <v>185</v>
      </c>
      <c r="AT56" s="241">
        <v>277</v>
      </c>
      <c r="AU56" s="241">
        <f t="shared" si="14"/>
        <v>11232</v>
      </c>
      <c r="AV56" s="177">
        <f>AV57+AT56</f>
        <v>820</v>
      </c>
      <c r="AW56" s="245">
        <v>133</v>
      </c>
      <c r="AX56" s="245">
        <f t="shared" si="15"/>
        <v>3139</v>
      </c>
      <c r="AY56" s="176">
        <f t="shared" si="153"/>
        <v>396</v>
      </c>
      <c r="AZ56" s="245">
        <v>43</v>
      </c>
      <c r="BA56" s="245">
        <f t="shared" si="16"/>
        <v>1334</v>
      </c>
      <c r="BB56" s="176">
        <f t="shared" si="154"/>
        <v>135</v>
      </c>
      <c r="BC56" s="245">
        <v>26</v>
      </c>
      <c r="BD56" s="245">
        <f t="shared" si="17"/>
        <v>612</v>
      </c>
      <c r="BE56" s="176">
        <f t="shared" si="155"/>
        <v>61</v>
      </c>
      <c r="BF56" s="245">
        <v>68</v>
      </c>
      <c r="BG56" s="245">
        <f t="shared" si="18"/>
        <v>4571</v>
      </c>
      <c r="BH56" s="176">
        <f t="shared" si="156"/>
        <v>209</v>
      </c>
      <c r="BI56" s="245">
        <v>335</v>
      </c>
      <c r="BJ56" s="245">
        <f t="shared" si="19"/>
        <v>13339</v>
      </c>
      <c r="BK56" s="177">
        <f>BK57+BI56</f>
        <v>981</v>
      </c>
      <c r="BL56" s="241">
        <v>77</v>
      </c>
      <c r="BM56" s="241">
        <f t="shared" si="20"/>
        <v>3057</v>
      </c>
      <c r="BN56" s="241">
        <f t="shared" si="157"/>
        <v>254</v>
      </c>
      <c r="BO56" s="241">
        <v>21</v>
      </c>
      <c r="BP56" s="241">
        <f t="shared" si="21"/>
        <v>1334</v>
      </c>
      <c r="BQ56" s="241">
        <f t="shared" si="158"/>
        <v>97</v>
      </c>
      <c r="BR56" s="241">
        <v>14</v>
      </c>
      <c r="BS56" s="241">
        <f t="shared" si="22"/>
        <v>647</v>
      </c>
      <c r="BT56" s="241">
        <f t="shared" si="159"/>
        <v>38</v>
      </c>
      <c r="BU56" s="241">
        <v>45</v>
      </c>
      <c r="BV56" s="241">
        <f t="shared" si="23"/>
        <v>4795</v>
      </c>
      <c r="BW56" s="241">
        <f t="shared" si="160"/>
        <v>154</v>
      </c>
      <c r="BX56" s="241">
        <v>193</v>
      </c>
      <c r="BY56" s="241">
        <f t="shared" si="24"/>
        <v>13710</v>
      </c>
      <c r="BZ56" s="125">
        <f>BZ57+BX56</f>
        <v>679</v>
      </c>
      <c r="CA56" s="245">
        <v>113</v>
      </c>
      <c r="CB56" s="245">
        <f t="shared" si="25"/>
        <v>3512</v>
      </c>
      <c r="CC56" s="245">
        <f>CC57+CA56</f>
        <v>293</v>
      </c>
      <c r="CD56" s="245">
        <v>30</v>
      </c>
      <c r="CE56" s="245">
        <f t="shared" si="26"/>
        <v>1466</v>
      </c>
      <c r="CF56" s="245">
        <f>CF57+CD56</f>
        <v>90</v>
      </c>
      <c r="CG56" s="245">
        <v>13</v>
      </c>
      <c r="CH56" s="245">
        <f t="shared" si="27"/>
        <v>741</v>
      </c>
      <c r="CI56" s="245">
        <f>CI57+CG56</f>
        <v>49</v>
      </c>
      <c r="CJ56" s="245">
        <v>58</v>
      </c>
      <c r="CK56" s="245">
        <f t="shared" si="28"/>
        <v>5593</v>
      </c>
      <c r="CL56" s="245">
        <f>CL57+CJ56</f>
        <v>196</v>
      </c>
      <c r="CM56" s="245">
        <v>251</v>
      </c>
      <c r="CN56" s="245">
        <f t="shared" si="29"/>
        <v>15919</v>
      </c>
      <c r="CO56" s="130">
        <f>CO57+CM56</f>
        <v>781</v>
      </c>
      <c r="CP56" s="245">
        <v>98</v>
      </c>
      <c r="CQ56" s="245">
        <f t="shared" si="30"/>
        <v>3238</v>
      </c>
      <c r="CR56" s="245">
        <f>CR57+CP56</f>
        <v>324</v>
      </c>
      <c r="CS56" s="245">
        <v>34</v>
      </c>
      <c r="CT56" s="245">
        <f t="shared" si="31"/>
        <v>1443</v>
      </c>
      <c r="CU56" s="245">
        <f>CU57+CS56</f>
        <v>100</v>
      </c>
      <c r="CV56" s="245">
        <v>16</v>
      </c>
      <c r="CW56" s="245">
        <f t="shared" si="32"/>
        <v>778</v>
      </c>
      <c r="CX56" s="245">
        <f>CX57+CV56</f>
        <v>53</v>
      </c>
      <c r="CY56" s="245">
        <v>58</v>
      </c>
      <c r="CZ56" s="245">
        <f t="shared" si="33"/>
        <v>6031</v>
      </c>
      <c r="DA56" s="245">
        <f>DA57+CY56</f>
        <v>218</v>
      </c>
      <c r="DB56" s="245">
        <v>249</v>
      </c>
      <c r="DC56" s="245">
        <f t="shared" si="34"/>
        <v>15972</v>
      </c>
      <c r="DD56" s="130">
        <f t="shared" si="139"/>
        <v>911</v>
      </c>
      <c r="DE56" s="130" t="s">
        <v>338</v>
      </c>
      <c r="DF56" s="241">
        <v>106</v>
      </c>
      <c r="DG56" s="241">
        <f t="shared" si="35"/>
        <v>3669</v>
      </c>
      <c r="DH56" s="241">
        <f t="shared" si="114"/>
        <v>182</v>
      </c>
      <c r="DI56" s="241">
        <v>33</v>
      </c>
      <c r="DJ56" s="241">
        <f t="shared" si="36"/>
        <v>1603</v>
      </c>
      <c r="DK56" s="241">
        <f t="shared" si="115"/>
        <v>57</v>
      </c>
      <c r="DL56" s="241">
        <v>19</v>
      </c>
      <c r="DM56" s="241">
        <f t="shared" si="37"/>
        <v>948</v>
      </c>
      <c r="DN56" s="241">
        <f t="shared" si="116"/>
        <v>41</v>
      </c>
      <c r="DO56" s="241">
        <v>51</v>
      </c>
      <c r="DP56" s="241">
        <f t="shared" si="97"/>
        <v>6119</v>
      </c>
      <c r="DQ56" s="241">
        <f t="shared" si="117"/>
        <v>106</v>
      </c>
      <c r="DR56" s="241">
        <v>257</v>
      </c>
      <c r="DS56" s="241">
        <f t="shared" si="38"/>
        <v>17427</v>
      </c>
      <c r="DT56" s="125">
        <f t="shared" si="118"/>
        <v>488</v>
      </c>
      <c r="DU56" s="130" t="s">
        <v>326</v>
      </c>
      <c r="DV56" s="241">
        <v>96</v>
      </c>
      <c r="DW56" s="241">
        <f t="shared" si="39"/>
        <v>3076</v>
      </c>
      <c r="DX56" s="241">
        <f t="shared" si="119"/>
        <v>205</v>
      </c>
      <c r="DY56" s="241">
        <v>27</v>
      </c>
      <c r="DZ56" s="241">
        <f t="shared" si="40"/>
        <v>1242</v>
      </c>
      <c r="EA56" s="241">
        <f t="shared" si="120"/>
        <v>59</v>
      </c>
      <c r="EB56" s="241">
        <v>34</v>
      </c>
      <c r="EC56" s="241">
        <f t="shared" si="41"/>
        <v>726</v>
      </c>
      <c r="ED56" s="241">
        <f t="shared" si="121"/>
        <v>60</v>
      </c>
      <c r="EE56" s="241">
        <v>84</v>
      </c>
      <c r="EF56" s="241">
        <f t="shared" si="98"/>
        <v>3912</v>
      </c>
      <c r="EG56" s="241">
        <f t="shared" si="122"/>
        <v>147</v>
      </c>
      <c r="EH56" s="241">
        <v>284</v>
      </c>
      <c r="EI56" s="241">
        <f t="shared" si="42"/>
        <v>12140</v>
      </c>
      <c r="EJ56" s="125">
        <f t="shared" si="123"/>
        <v>567</v>
      </c>
      <c r="EK56" s="245">
        <v>125</v>
      </c>
      <c r="EL56" s="245">
        <f t="shared" si="43"/>
        <v>2819</v>
      </c>
      <c r="EM56" s="245">
        <f t="shared" si="124"/>
        <v>199</v>
      </c>
      <c r="EN56" s="245">
        <v>43</v>
      </c>
      <c r="EO56" s="245">
        <f t="shared" si="44"/>
        <v>1080</v>
      </c>
      <c r="EP56" s="245">
        <f t="shared" si="125"/>
        <v>77</v>
      </c>
      <c r="EQ56" s="245">
        <v>28</v>
      </c>
      <c r="ER56" s="245">
        <f t="shared" si="45"/>
        <v>608</v>
      </c>
      <c r="ES56" s="245">
        <f t="shared" si="126"/>
        <v>41</v>
      </c>
      <c r="ET56" s="245">
        <v>69</v>
      </c>
      <c r="EU56" s="245">
        <f t="shared" si="99"/>
        <v>3432</v>
      </c>
      <c r="EV56" s="245">
        <f t="shared" si="127"/>
        <v>137</v>
      </c>
      <c r="EW56" s="245">
        <v>317</v>
      </c>
      <c r="EX56" s="245">
        <f t="shared" si="46"/>
        <v>10694</v>
      </c>
      <c r="EY56" s="130">
        <f t="shared" si="128"/>
        <v>571</v>
      </c>
      <c r="EZ56" s="245">
        <v>161</v>
      </c>
      <c r="FA56" s="245">
        <f t="shared" si="100"/>
        <v>3190</v>
      </c>
      <c r="FB56" s="245">
        <f>FB57+EZ56</f>
        <v>263</v>
      </c>
      <c r="FC56" s="245">
        <v>42</v>
      </c>
      <c r="FD56" s="245">
        <f t="shared" si="47"/>
        <v>1128</v>
      </c>
      <c r="FE56" s="245">
        <f>FE57+FC56</f>
        <v>83</v>
      </c>
      <c r="FF56" s="245">
        <v>28</v>
      </c>
      <c r="FG56" s="245">
        <f t="shared" si="48"/>
        <v>648</v>
      </c>
      <c r="FH56" s="245">
        <f>FH57+FF56</f>
        <v>49</v>
      </c>
      <c r="FI56" s="245">
        <v>77</v>
      </c>
      <c r="FJ56" s="245">
        <f t="shared" si="49"/>
        <v>3869</v>
      </c>
      <c r="FK56" s="245">
        <f>FK57+FI56</f>
        <v>152</v>
      </c>
      <c r="FL56" s="245">
        <v>371</v>
      </c>
      <c r="FM56" s="245">
        <f t="shared" si="50"/>
        <v>11744</v>
      </c>
      <c r="FN56" s="130">
        <f>FN57+FL56</f>
        <v>683</v>
      </c>
      <c r="FO56" s="241">
        <v>192</v>
      </c>
      <c r="FP56" s="241">
        <f t="shared" si="101"/>
        <v>3634</v>
      </c>
      <c r="FQ56" s="241">
        <f>FQ57+FO56</f>
        <v>341</v>
      </c>
      <c r="FR56" s="241">
        <v>48</v>
      </c>
      <c r="FS56" s="241">
        <f t="shared" si="51"/>
        <v>1265</v>
      </c>
      <c r="FT56" s="241">
        <f>FT57+FR56</f>
        <v>95</v>
      </c>
      <c r="FU56" s="241">
        <v>38</v>
      </c>
      <c r="FV56" s="241">
        <f t="shared" si="52"/>
        <v>865</v>
      </c>
      <c r="FW56" s="241">
        <f>FW57+FU56</f>
        <v>67</v>
      </c>
      <c r="FX56" s="241">
        <v>95</v>
      </c>
      <c r="FY56" s="241">
        <f t="shared" si="53"/>
        <v>4528</v>
      </c>
      <c r="FZ56" s="241">
        <f>FZ57+FX56</f>
        <v>204</v>
      </c>
      <c r="GA56" s="241">
        <v>461</v>
      </c>
      <c r="GB56" s="241">
        <f t="shared" si="54"/>
        <v>14079</v>
      </c>
      <c r="GC56" s="125">
        <f>GC57+GA56</f>
        <v>871</v>
      </c>
      <c r="GD56" s="241">
        <v>181</v>
      </c>
      <c r="GE56" s="241">
        <f t="shared" si="102"/>
        <v>3205</v>
      </c>
      <c r="GF56" s="241">
        <f>GF57+GD56</f>
        <v>309</v>
      </c>
      <c r="GG56" s="241">
        <v>34</v>
      </c>
      <c r="GH56" s="241">
        <f t="shared" si="55"/>
        <v>1165</v>
      </c>
      <c r="GI56" s="241">
        <f>GI57+GG56</f>
        <v>81</v>
      </c>
      <c r="GJ56" s="241">
        <v>32</v>
      </c>
      <c r="GK56" s="241">
        <f t="shared" si="56"/>
        <v>904</v>
      </c>
      <c r="GL56" s="241">
        <f>GL57+GJ56</f>
        <v>63</v>
      </c>
      <c r="GM56" s="241">
        <v>124</v>
      </c>
      <c r="GN56" s="241">
        <f t="shared" si="57"/>
        <v>4470</v>
      </c>
      <c r="GO56" s="241">
        <f>GO57+GM56</f>
        <v>261</v>
      </c>
      <c r="GP56" s="241">
        <v>463</v>
      </c>
      <c r="GQ56" s="241">
        <f t="shared" si="58"/>
        <v>13685</v>
      </c>
      <c r="GR56" s="125">
        <f>GR57+GP56</f>
        <v>883</v>
      </c>
      <c r="GS56" s="130" t="s">
        <v>339</v>
      </c>
      <c r="GT56" s="245">
        <v>20</v>
      </c>
      <c r="GU56" s="245">
        <f t="shared" si="103"/>
        <v>4172</v>
      </c>
      <c r="GV56" s="180">
        <f>GV57+GT56</f>
        <v>26</v>
      </c>
      <c r="GW56" s="245">
        <v>0</v>
      </c>
      <c r="GX56" s="245">
        <f t="shared" si="59"/>
        <v>1174</v>
      </c>
      <c r="GY56" s="180">
        <f>GY57+GW56</f>
        <v>7</v>
      </c>
      <c r="GZ56" s="245">
        <v>0</v>
      </c>
      <c r="HA56" s="245">
        <f t="shared" si="60"/>
        <v>1049</v>
      </c>
      <c r="HB56" s="180">
        <f>HB57+GZ56</f>
        <v>6</v>
      </c>
      <c r="HC56" s="245">
        <v>12</v>
      </c>
      <c r="HD56" s="245">
        <f t="shared" si="61"/>
        <v>4987</v>
      </c>
      <c r="HE56" s="180">
        <f>HE57+HC56</f>
        <v>17</v>
      </c>
      <c r="HF56" s="245">
        <v>53</v>
      </c>
      <c r="HG56" s="245">
        <f t="shared" si="62"/>
        <v>16332</v>
      </c>
      <c r="HH56" s="181">
        <f>HH57+HF56</f>
        <v>79</v>
      </c>
      <c r="HI56" s="245">
        <v>14</v>
      </c>
      <c r="HJ56" s="245">
        <f t="shared" si="63"/>
        <v>3629</v>
      </c>
      <c r="HK56" s="180">
        <f>HK57+HI56</f>
        <v>21</v>
      </c>
      <c r="HL56" s="245">
        <v>2</v>
      </c>
      <c r="HM56" s="245">
        <f t="shared" si="64"/>
        <v>1002</v>
      </c>
      <c r="HN56" s="180">
        <f>HN57+HL56</f>
        <v>5</v>
      </c>
      <c r="HO56" s="245">
        <v>0</v>
      </c>
      <c r="HP56" s="245">
        <f t="shared" si="65"/>
        <v>1139</v>
      </c>
      <c r="HQ56" s="180">
        <f>HQ57+HO56</f>
        <v>9</v>
      </c>
      <c r="HR56" s="245">
        <v>19</v>
      </c>
      <c r="HS56" s="245">
        <f t="shared" si="66"/>
        <v>5709</v>
      </c>
      <c r="HT56" s="180">
        <f>HT57+HR56</f>
        <v>24</v>
      </c>
      <c r="HU56" s="245">
        <v>64</v>
      </c>
      <c r="HV56" s="245">
        <f t="shared" si="67"/>
        <v>16477</v>
      </c>
      <c r="HW56" s="181">
        <f>HW57+HU56</f>
        <v>89</v>
      </c>
      <c r="HX56" s="245">
        <v>0</v>
      </c>
      <c r="HY56" s="245">
        <f t="shared" si="68"/>
        <v>3594</v>
      </c>
      <c r="HZ56" s="245">
        <f t="shared" si="109"/>
        <v>22</v>
      </c>
      <c r="IA56" s="245">
        <v>0</v>
      </c>
      <c r="IB56" s="245">
        <f t="shared" si="69"/>
        <v>969</v>
      </c>
      <c r="IC56" s="245">
        <f t="shared" si="110"/>
        <v>3</v>
      </c>
      <c r="ID56" s="245">
        <v>2</v>
      </c>
      <c r="IE56" s="245">
        <f t="shared" si="70"/>
        <v>1374</v>
      </c>
      <c r="IF56" s="245">
        <f t="shared" si="111"/>
        <v>5</v>
      </c>
      <c r="IG56" s="245">
        <v>15</v>
      </c>
      <c r="IH56" s="245">
        <f t="shared" si="71"/>
        <v>6745</v>
      </c>
      <c r="II56" s="245">
        <f t="shared" si="112"/>
        <v>21</v>
      </c>
      <c r="IJ56" s="245">
        <v>58</v>
      </c>
      <c r="IK56" s="245">
        <f t="shared" si="72"/>
        <v>18489</v>
      </c>
      <c r="IL56" s="130">
        <f t="shared" si="113"/>
        <v>74</v>
      </c>
      <c r="IM56" s="125" t="s">
        <v>335</v>
      </c>
      <c r="IN56" s="245">
        <v>46</v>
      </c>
      <c r="IO56" s="245">
        <f t="shared" si="73"/>
        <v>3162</v>
      </c>
      <c r="IP56" s="245">
        <f t="shared" si="134"/>
        <v>179</v>
      </c>
      <c r="IQ56" s="245">
        <v>8</v>
      </c>
      <c r="IR56" s="245">
        <f t="shared" si="74"/>
        <v>858</v>
      </c>
      <c r="IS56" s="245">
        <f t="shared" si="135"/>
        <v>42</v>
      </c>
      <c r="IT56" s="245">
        <v>27</v>
      </c>
      <c r="IU56" s="245">
        <f t="shared" si="75"/>
        <v>1211</v>
      </c>
      <c r="IV56" s="245">
        <f t="shared" si="136"/>
        <v>92</v>
      </c>
      <c r="IW56" s="245">
        <v>31</v>
      </c>
      <c r="IX56" s="245">
        <f t="shared" si="76"/>
        <v>5539</v>
      </c>
      <c r="IY56" s="245">
        <f t="shared" si="137"/>
        <v>166</v>
      </c>
      <c r="IZ56" s="245">
        <v>144</v>
      </c>
      <c r="JA56" s="245">
        <f t="shared" si="77"/>
        <v>16245</v>
      </c>
      <c r="JB56" s="130">
        <f t="shared" si="138"/>
        <v>633</v>
      </c>
      <c r="JC56" s="245">
        <v>55</v>
      </c>
      <c r="JD56" s="245">
        <f t="shared" si="78"/>
        <v>2524</v>
      </c>
      <c r="JE56" s="241">
        <f t="shared" si="161"/>
        <v>240</v>
      </c>
      <c r="JF56" s="245">
        <v>7</v>
      </c>
      <c r="JG56" s="245">
        <f t="shared" si="79"/>
        <v>532</v>
      </c>
      <c r="JH56" s="241">
        <f t="shared" si="162"/>
        <v>41</v>
      </c>
      <c r="JI56" s="245">
        <v>19</v>
      </c>
      <c r="JJ56" s="245">
        <f t="shared" si="80"/>
        <v>875</v>
      </c>
      <c r="JK56" s="245">
        <f t="shared" si="163"/>
        <v>83</v>
      </c>
      <c r="JL56" s="245">
        <v>30</v>
      </c>
      <c r="JM56" s="245">
        <f t="shared" si="81"/>
        <v>3557</v>
      </c>
      <c r="JN56" s="245">
        <f t="shared" si="164"/>
        <v>191</v>
      </c>
      <c r="JO56" s="245">
        <v>149</v>
      </c>
      <c r="JP56" s="245">
        <f t="shared" si="82"/>
        <v>11436</v>
      </c>
      <c r="JQ56" s="130">
        <f t="shared" si="165"/>
        <v>765</v>
      </c>
      <c r="JR56" s="245">
        <v>75</v>
      </c>
      <c r="JS56" s="245">
        <f t="shared" si="83"/>
        <v>2581</v>
      </c>
      <c r="JT56" s="241">
        <f t="shared" si="166"/>
        <v>315</v>
      </c>
      <c r="JU56" s="245">
        <v>11</v>
      </c>
      <c r="JV56" s="245">
        <f t="shared" si="84"/>
        <v>541</v>
      </c>
      <c r="JW56" s="241">
        <f t="shared" si="167"/>
        <v>44</v>
      </c>
      <c r="JX56" s="245">
        <v>24</v>
      </c>
      <c r="JY56" s="245">
        <f t="shared" si="85"/>
        <v>1078</v>
      </c>
      <c r="JZ56" s="245">
        <f t="shared" si="168"/>
        <v>118</v>
      </c>
      <c r="KA56" s="245">
        <v>47</v>
      </c>
      <c r="KB56" s="245">
        <f t="shared" si="86"/>
        <v>4607</v>
      </c>
      <c r="KC56" s="245">
        <f t="shared" si="169"/>
        <v>204</v>
      </c>
      <c r="KD56" s="245">
        <v>203</v>
      </c>
      <c r="KE56" s="245">
        <f t="shared" si="87"/>
        <v>12860</v>
      </c>
      <c r="KF56" s="130">
        <f t="shared" si="170"/>
        <v>964</v>
      </c>
      <c r="KG56" s="245">
        <v>74</v>
      </c>
      <c r="KH56" s="245">
        <f t="shared" si="88"/>
        <v>2448</v>
      </c>
      <c r="KI56" s="241">
        <f t="shared" si="171"/>
        <v>358</v>
      </c>
      <c r="KJ56" s="245">
        <v>9</v>
      </c>
      <c r="KK56" s="245">
        <f t="shared" si="89"/>
        <v>493</v>
      </c>
      <c r="KL56" s="241">
        <f t="shared" si="172"/>
        <v>56</v>
      </c>
      <c r="KM56" s="245">
        <v>9</v>
      </c>
      <c r="KN56" s="245">
        <f t="shared" si="90"/>
        <v>907</v>
      </c>
      <c r="KO56" s="245">
        <f t="shared" si="173"/>
        <v>101</v>
      </c>
      <c r="KP56" s="245">
        <v>56</v>
      </c>
      <c r="KQ56" s="245">
        <f t="shared" si="91"/>
        <v>4579</v>
      </c>
      <c r="KR56" s="245">
        <f t="shared" si="174"/>
        <v>251</v>
      </c>
      <c r="KS56" s="245">
        <v>187</v>
      </c>
      <c r="KT56" s="245">
        <f t="shared" si="92"/>
        <v>12603</v>
      </c>
      <c r="KU56" s="130">
        <f t="shared" si="175"/>
        <v>1031</v>
      </c>
      <c r="KV56" s="245">
        <v>76</v>
      </c>
      <c r="KW56" s="245">
        <f t="shared" si="93"/>
        <v>2239</v>
      </c>
      <c r="KX56" s="241"/>
      <c r="KY56" s="245">
        <v>14</v>
      </c>
      <c r="KZ56" s="245">
        <f t="shared" si="94"/>
        <v>474</v>
      </c>
      <c r="LA56" s="241"/>
      <c r="LB56" s="245">
        <v>14</v>
      </c>
      <c r="LC56" s="245">
        <f t="shared" si="95"/>
        <v>1194</v>
      </c>
      <c r="LE56" s="245">
        <v>219</v>
      </c>
      <c r="LF56" s="245">
        <f t="shared" si="96"/>
        <v>13023</v>
      </c>
    </row>
    <row r="57" spans="1:318" s="245" customFormat="1" ht="14.4" customHeight="1" x14ac:dyDescent="0.3">
      <c r="B57" s="326" t="s">
        <v>300</v>
      </c>
      <c r="C57" s="327"/>
      <c r="D57" s="245">
        <v>60</v>
      </c>
      <c r="E57" s="245">
        <f t="shared" si="0"/>
        <v>3199</v>
      </c>
      <c r="F57" s="245">
        <f t="shared" si="140"/>
        <v>169</v>
      </c>
      <c r="G57" s="245">
        <v>14</v>
      </c>
      <c r="H57" s="245">
        <f t="shared" si="1"/>
        <v>1264</v>
      </c>
      <c r="I57" s="245">
        <f t="shared" si="141"/>
        <v>54</v>
      </c>
      <c r="J57" s="245">
        <v>5</v>
      </c>
      <c r="K57" s="245">
        <f t="shared" si="2"/>
        <v>616</v>
      </c>
      <c r="L57" s="245">
        <f t="shared" si="142"/>
        <v>14</v>
      </c>
      <c r="M57" s="245">
        <v>27</v>
      </c>
      <c r="N57" s="245">
        <f t="shared" si="3"/>
        <v>4087</v>
      </c>
      <c r="O57" s="245">
        <f t="shared" si="143"/>
        <v>64</v>
      </c>
      <c r="P57" s="245">
        <v>132</v>
      </c>
      <c r="Q57" s="245">
        <f t="shared" si="4"/>
        <v>12529</v>
      </c>
      <c r="R57" s="130">
        <f>R58+P57</f>
        <v>393</v>
      </c>
      <c r="S57" s="245">
        <v>77</v>
      </c>
      <c r="T57" s="245">
        <f t="shared" si="5"/>
        <v>3394</v>
      </c>
      <c r="U57" s="245">
        <f t="shared" si="144"/>
        <v>202</v>
      </c>
      <c r="V57" s="245">
        <v>27</v>
      </c>
      <c r="W57" s="245">
        <f t="shared" si="6"/>
        <v>1361</v>
      </c>
      <c r="X57" s="245">
        <f t="shared" si="145"/>
        <v>60</v>
      </c>
      <c r="Y57" s="245">
        <v>10</v>
      </c>
      <c r="Z57" s="245">
        <f t="shared" si="7"/>
        <v>646</v>
      </c>
      <c r="AA57" s="245">
        <f t="shared" si="146"/>
        <v>23</v>
      </c>
      <c r="AB57" s="245">
        <v>18</v>
      </c>
      <c r="AC57" s="245">
        <f t="shared" si="8"/>
        <v>4512</v>
      </c>
      <c r="AD57" s="245">
        <f t="shared" si="147"/>
        <v>53</v>
      </c>
      <c r="AE57" s="245">
        <v>175</v>
      </c>
      <c r="AF57" s="245">
        <f t="shared" si="9"/>
        <v>13342</v>
      </c>
      <c r="AG57" s="125">
        <f t="shared" si="148"/>
        <v>432</v>
      </c>
      <c r="AH57" s="245">
        <v>68</v>
      </c>
      <c r="AI57" s="245">
        <f t="shared" si="10"/>
        <v>2822</v>
      </c>
      <c r="AJ57" s="245">
        <f t="shared" si="149"/>
        <v>207</v>
      </c>
      <c r="AK57" s="245">
        <v>23</v>
      </c>
      <c r="AL57" s="245">
        <f t="shared" si="11"/>
        <v>1133</v>
      </c>
      <c r="AM57" s="245">
        <f t="shared" si="150"/>
        <v>72</v>
      </c>
      <c r="AN57" s="245">
        <v>9</v>
      </c>
      <c r="AO57" s="245">
        <f t="shared" si="12"/>
        <v>588</v>
      </c>
      <c r="AP57" s="245">
        <f t="shared" si="151"/>
        <v>38</v>
      </c>
      <c r="AQ57" s="245">
        <v>34</v>
      </c>
      <c r="AR57" s="245">
        <f t="shared" si="13"/>
        <v>3812</v>
      </c>
      <c r="AS57" s="245">
        <f t="shared" si="152"/>
        <v>118</v>
      </c>
      <c r="AT57" s="245">
        <v>173</v>
      </c>
      <c r="AU57" s="245">
        <f t="shared" si="14"/>
        <v>11405</v>
      </c>
      <c r="AV57" s="130">
        <f>AV58+AT57</f>
        <v>543</v>
      </c>
      <c r="AW57" s="245">
        <v>68</v>
      </c>
      <c r="AX57" s="245">
        <f t="shared" si="15"/>
        <v>3207</v>
      </c>
      <c r="AY57" s="245">
        <f t="shared" si="153"/>
        <v>263</v>
      </c>
      <c r="AZ57" s="245">
        <v>21</v>
      </c>
      <c r="BA57" s="245">
        <f t="shared" si="16"/>
        <v>1355</v>
      </c>
      <c r="BB57" s="245">
        <f t="shared" si="154"/>
        <v>92</v>
      </c>
      <c r="BC57" s="245">
        <v>9</v>
      </c>
      <c r="BD57" s="245">
        <f t="shared" si="17"/>
        <v>621</v>
      </c>
      <c r="BE57" s="245">
        <f t="shared" si="155"/>
        <v>35</v>
      </c>
      <c r="BF57" s="245">
        <v>38</v>
      </c>
      <c r="BG57" s="245">
        <f t="shared" si="18"/>
        <v>4609</v>
      </c>
      <c r="BH57" s="245">
        <f t="shared" si="156"/>
        <v>141</v>
      </c>
      <c r="BI57" s="245">
        <v>167</v>
      </c>
      <c r="BJ57" s="245">
        <f t="shared" si="19"/>
        <v>13506</v>
      </c>
      <c r="BK57" s="130">
        <f>BK58+BI57</f>
        <v>646</v>
      </c>
      <c r="BL57" s="241">
        <v>46</v>
      </c>
      <c r="BM57" s="241">
        <f t="shared" si="20"/>
        <v>3103</v>
      </c>
      <c r="BN57" s="241">
        <f t="shared" si="157"/>
        <v>177</v>
      </c>
      <c r="BO57" s="241">
        <v>23</v>
      </c>
      <c r="BP57" s="241">
        <f t="shared" si="21"/>
        <v>1357</v>
      </c>
      <c r="BQ57" s="241">
        <f t="shared" si="158"/>
        <v>76</v>
      </c>
      <c r="BR57" s="241">
        <v>7</v>
      </c>
      <c r="BS57" s="241">
        <f t="shared" si="22"/>
        <v>654</v>
      </c>
      <c r="BT57" s="241">
        <f t="shared" si="159"/>
        <v>24</v>
      </c>
      <c r="BU57" s="241">
        <v>31</v>
      </c>
      <c r="BV57" s="241">
        <f t="shared" si="23"/>
        <v>4826</v>
      </c>
      <c r="BW57" s="241">
        <f t="shared" si="160"/>
        <v>109</v>
      </c>
      <c r="BX57" s="241">
        <v>132</v>
      </c>
      <c r="BY57" s="241">
        <f t="shared" si="24"/>
        <v>13842</v>
      </c>
      <c r="BZ57" s="125">
        <f>BZ58+BX57</f>
        <v>486</v>
      </c>
      <c r="CA57" s="245">
        <v>59</v>
      </c>
      <c r="CB57" s="245">
        <f t="shared" si="25"/>
        <v>3571</v>
      </c>
      <c r="CC57" s="245">
        <f>CC58+CA57</f>
        <v>180</v>
      </c>
      <c r="CD57" s="245">
        <v>10</v>
      </c>
      <c r="CE57" s="245">
        <f t="shared" si="26"/>
        <v>1476</v>
      </c>
      <c r="CF57" s="245">
        <f>CF58+CD57</f>
        <v>60</v>
      </c>
      <c r="CG57" s="245">
        <v>9</v>
      </c>
      <c r="CH57" s="245">
        <f t="shared" si="27"/>
        <v>750</v>
      </c>
      <c r="CI57" s="245">
        <f>CI58+CG57</f>
        <v>36</v>
      </c>
      <c r="CJ57" s="245">
        <v>44</v>
      </c>
      <c r="CK57" s="245">
        <f t="shared" si="28"/>
        <v>5637</v>
      </c>
      <c r="CL57" s="245">
        <f>CL58+CJ57</f>
        <v>138</v>
      </c>
      <c r="CM57" s="245">
        <v>145</v>
      </c>
      <c r="CN57" s="245">
        <f t="shared" si="29"/>
        <v>16064</v>
      </c>
      <c r="CO57" s="130">
        <f>CO58+CM57</f>
        <v>530</v>
      </c>
      <c r="CP57" s="245">
        <v>61</v>
      </c>
      <c r="CQ57" s="245">
        <f t="shared" si="30"/>
        <v>3299</v>
      </c>
      <c r="CR57" s="245">
        <f>CR58+CP57</f>
        <v>226</v>
      </c>
      <c r="CS57" s="245">
        <v>18</v>
      </c>
      <c r="CT57" s="245">
        <f t="shared" si="31"/>
        <v>1461</v>
      </c>
      <c r="CU57" s="245">
        <f>CU58+CS57</f>
        <v>66</v>
      </c>
      <c r="CV57" s="245">
        <v>11</v>
      </c>
      <c r="CW57" s="245">
        <f t="shared" si="32"/>
        <v>789</v>
      </c>
      <c r="CX57" s="245">
        <f>CX58+CV57</f>
        <v>37</v>
      </c>
      <c r="CY57" s="245">
        <v>35</v>
      </c>
      <c r="CZ57" s="245">
        <f t="shared" si="33"/>
        <v>6066</v>
      </c>
      <c r="DA57" s="245">
        <f>DA58+CY57</f>
        <v>160</v>
      </c>
      <c r="DB57" s="245">
        <v>172</v>
      </c>
      <c r="DC57" s="245">
        <f t="shared" si="34"/>
        <v>16144</v>
      </c>
      <c r="DD57" s="130">
        <f t="shared" si="139"/>
        <v>662</v>
      </c>
      <c r="DE57" s="130" t="s">
        <v>342</v>
      </c>
      <c r="DF57" s="241">
        <v>76</v>
      </c>
      <c r="DG57" s="241">
        <f t="shared" si="35"/>
        <v>3745</v>
      </c>
      <c r="DH57" s="180">
        <f t="shared" si="114"/>
        <v>76</v>
      </c>
      <c r="DI57" s="241">
        <v>24</v>
      </c>
      <c r="DJ57" s="241">
        <f t="shared" si="36"/>
        <v>1627</v>
      </c>
      <c r="DK57" s="180">
        <f t="shared" si="115"/>
        <v>24</v>
      </c>
      <c r="DL57" s="241">
        <v>22</v>
      </c>
      <c r="DM57" s="241">
        <f t="shared" si="37"/>
        <v>970</v>
      </c>
      <c r="DN57" s="180">
        <f t="shared" si="116"/>
        <v>22</v>
      </c>
      <c r="DO57" s="241">
        <v>55</v>
      </c>
      <c r="DP57" s="241">
        <f t="shared" si="97"/>
        <v>6174</v>
      </c>
      <c r="DQ57" s="180">
        <f t="shared" si="117"/>
        <v>55</v>
      </c>
      <c r="DR57" s="241">
        <v>231</v>
      </c>
      <c r="DS57" s="241">
        <f t="shared" si="38"/>
        <v>17658</v>
      </c>
      <c r="DT57" s="181">
        <f t="shared" si="118"/>
        <v>231</v>
      </c>
      <c r="DU57" s="130" t="s">
        <v>343</v>
      </c>
      <c r="DV57" s="241">
        <v>109</v>
      </c>
      <c r="DW57" s="241">
        <f t="shared" si="39"/>
        <v>3185</v>
      </c>
      <c r="DX57" s="180">
        <f t="shared" si="119"/>
        <v>109</v>
      </c>
      <c r="DY57" s="241">
        <v>32</v>
      </c>
      <c r="DZ57" s="241">
        <f t="shared" si="40"/>
        <v>1274</v>
      </c>
      <c r="EA57" s="180">
        <f t="shared" si="120"/>
        <v>32</v>
      </c>
      <c r="EB57" s="241">
        <v>26</v>
      </c>
      <c r="EC57" s="241">
        <f t="shared" si="41"/>
        <v>752</v>
      </c>
      <c r="ED57" s="180">
        <f t="shared" si="121"/>
        <v>26</v>
      </c>
      <c r="EE57" s="241">
        <v>63</v>
      </c>
      <c r="EF57" s="241">
        <f t="shared" si="98"/>
        <v>3975</v>
      </c>
      <c r="EG57" s="180">
        <f t="shared" si="122"/>
        <v>63</v>
      </c>
      <c r="EH57" s="241">
        <v>283</v>
      </c>
      <c r="EI57" s="241">
        <f t="shared" si="42"/>
        <v>12423</v>
      </c>
      <c r="EJ57" s="181">
        <f t="shared" si="123"/>
        <v>283</v>
      </c>
      <c r="EK57" s="241">
        <v>74</v>
      </c>
      <c r="EL57" s="241">
        <f t="shared" si="43"/>
        <v>2893</v>
      </c>
      <c r="EM57" s="180">
        <f t="shared" si="124"/>
        <v>74</v>
      </c>
      <c r="EN57" s="241">
        <v>34</v>
      </c>
      <c r="EO57" s="241">
        <f t="shared" si="44"/>
        <v>1114</v>
      </c>
      <c r="EP57" s="180">
        <f t="shared" si="125"/>
        <v>34</v>
      </c>
      <c r="EQ57" s="241">
        <v>13</v>
      </c>
      <c r="ER57" s="241">
        <f t="shared" si="45"/>
        <v>621</v>
      </c>
      <c r="ES57" s="180">
        <f t="shared" si="126"/>
        <v>13</v>
      </c>
      <c r="ET57" s="241">
        <v>68</v>
      </c>
      <c r="EU57" s="241">
        <f t="shared" si="99"/>
        <v>3500</v>
      </c>
      <c r="EV57" s="180">
        <f t="shared" si="127"/>
        <v>68</v>
      </c>
      <c r="EW57" s="241">
        <v>254</v>
      </c>
      <c r="EX57" s="241">
        <f t="shared" si="46"/>
        <v>10948</v>
      </c>
      <c r="EY57" s="181">
        <f t="shared" si="128"/>
        <v>254</v>
      </c>
      <c r="EZ57" s="245">
        <v>102</v>
      </c>
      <c r="FA57" s="245">
        <f t="shared" si="100"/>
        <v>3292</v>
      </c>
      <c r="FB57" s="180">
        <f>EZ57</f>
        <v>102</v>
      </c>
      <c r="FC57" s="245">
        <v>41</v>
      </c>
      <c r="FD57" s="245">
        <f t="shared" si="47"/>
        <v>1169</v>
      </c>
      <c r="FE57" s="180">
        <f>FC57</f>
        <v>41</v>
      </c>
      <c r="FF57" s="245">
        <v>21</v>
      </c>
      <c r="FG57" s="245">
        <f t="shared" si="48"/>
        <v>669</v>
      </c>
      <c r="FH57" s="180">
        <f>FF57</f>
        <v>21</v>
      </c>
      <c r="FI57" s="245">
        <v>75</v>
      </c>
      <c r="FJ57" s="245">
        <f t="shared" si="49"/>
        <v>3944</v>
      </c>
      <c r="FK57" s="180">
        <f>FI57</f>
        <v>75</v>
      </c>
      <c r="FL57" s="245">
        <v>312</v>
      </c>
      <c r="FM57" s="245">
        <f t="shared" si="50"/>
        <v>12056</v>
      </c>
      <c r="FN57" s="181">
        <f>FL57</f>
        <v>312</v>
      </c>
      <c r="FO57" s="245">
        <v>149</v>
      </c>
      <c r="FP57" s="245">
        <f t="shared" si="101"/>
        <v>3783</v>
      </c>
      <c r="FQ57" s="180">
        <f>FO57</f>
        <v>149</v>
      </c>
      <c r="FR57" s="245">
        <v>47</v>
      </c>
      <c r="FS57" s="245">
        <f t="shared" si="51"/>
        <v>1312</v>
      </c>
      <c r="FT57" s="180">
        <f>FR57</f>
        <v>47</v>
      </c>
      <c r="FU57" s="245">
        <v>29</v>
      </c>
      <c r="FV57" s="245">
        <f t="shared" si="52"/>
        <v>894</v>
      </c>
      <c r="FW57" s="180">
        <f>FU57</f>
        <v>29</v>
      </c>
      <c r="FX57" s="245">
        <v>109</v>
      </c>
      <c r="FY57" s="245">
        <f t="shared" si="53"/>
        <v>4637</v>
      </c>
      <c r="FZ57" s="180">
        <f>FX57</f>
        <v>109</v>
      </c>
      <c r="GA57" s="245">
        <v>410</v>
      </c>
      <c r="GB57" s="245">
        <f t="shared" si="54"/>
        <v>14489</v>
      </c>
      <c r="GC57" s="181">
        <f>GA57</f>
        <v>410</v>
      </c>
      <c r="GD57" s="245">
        <v>128</v>
      </c>
      <c r="GE57" s="245">
        <f t="shared" si="102"/>
        <v>3333</v>
      </c>
      <c r="GF57" s="180">
        <f>GD57</f>
        <v>128</v>
      </c>
      <c r="GG57" s="245">
        <v>47</v>
      </c>
      <c r="GH57" s="245">
        <f t="shared" si="55"/>
        <v>1212</v>
      </c>
      <c r="GI57" s="180">
        <f>GG57</f>
        <v>47</v>
      </c>
      <c r="GJ57" s="245">
        <v>31</v>
      </c>
      <c r="GK57" s="245">
        <f t="shared" si="56"/>
        <v>935</v>
      </c>
      <c r="GL57" s="180">
        <f>GJ57</f>
        <v>31</v>
      </c>
      <c r="GM57" s="245">
        <v>137</v>
      </c>
      <c r="GN57" s="245">
        <f t="shared" si="57"/>
        <v>4607</v>
      </c>
      <c r="GO57" s="180">
        <f>GM57</f>
        <v>137</v>
      </c>
      <c r="GP57" s="245">
        <v>420</v>
      </c>
      <c r="GQ57" s="241">
        <f t="shared" si="58"/>
        <v>14105</v>
      </c>
      <c r="GR57" s="181">
        <f>GP57</f>
        <v>420</v>
      </c>
      <c r="GS57" s="130" t="s">
        <v>344</v>
      </c>
      <c r="GT57" s="245">
        <v>6</v>
      </c>
      <c r="GU57" s="245">
        <f t="shared" si="103"/>
        <v>4178</v>
      </c>
      <c r="GV57" s="245">
        <f>GT57</f>
        <v>6</v>
      </c>
      <c r="GW57" s="245">
        <v>7</v>
      </c>
      <c r="GX57" s="245">
        <f t="shared" si="59"/>
        <v>1181</v>
      </c>
      <c r="GY57" s="245">
        <f>GW57</f>
        <v>7</v>
      </c>
      <c r="GZ57" s="245">
        <v>6</v>
      </c>
      <c r="HA57" s="245">
        <f t="shared" si="60"/>
        <v>1055</v>
      </c>
      <c r="HB57" s="245">
        <f>GZ57</f>
        <v>6</v>
      </c>
      <c r="HC57" s="245">
        <v>5</v>
      </c>
      <c r="HD57" s="245">
        <f t="shared" si="61"/>
        <v>4992</v>
      </c>
      <c r="HE57" s="245">
        <f>HC57</f>
        <v>5</v>
      </c>
      <c r="HF57" s="245">
        <v>26</v>
      </c>
      <c r="HG57" s="245">
        <f t="shared" si="62"/>
        <v>16358</v>
      </c>
      <c r="HH57" s="130">
        <f>HF57</f>
        <v>26</v>
      </c>
      <c r="HI57" s="245">
        <v>7</v>
      </c>
      <c r="HJ57" s="245">
        <f t="shared" si="63"/>
        <v>3636</v>
      </c>
      <c r="HK57" s="245">
        <f>HI57</f>
        <v>7</v>
      </c>
      <c r="HL57" s="245">
        <v>3</v>
      </c>
      <c r="HM57" s="245">
        <f t="shared" si="64"/>
        <v>1005</v>
      </c>
      <c r="HN57" s="245">
        <f>HL57</f>
        <v>3</v>
      </c>
      <c r="HO57" s="245">
        <v>9</v>
      </c>
      <c r="HP57" s="245">
        <f t="shared" si="65"/>
        <v>1148</v>
      </c>
      <c r="HQ57" s="245">
        <f>HO57</f>
        <v>9</v>
      </c>
      <c r="HR57" s="245">
        <v>5</v>
      </c>
      <c r="HS57" s="245">
        <f t="shared" si="66"/>
        <v>5714</v>
      </c>
      <c r="HT57" s="245">
        <f>HR57</f>
        <v>5</v>
      </c>
      <c r="HU57" s="245">
        <v>25</v>
      </c>
      <c r="HV57" s="245">
        <f t="shared" si="67"/>
        <v>16502</v>
      </c>
      <c r="HW57" s="130">
        <f>HU57</f>
        <v>25</v>
      </c>
      <c r="HX57" s="245">
        <v>22</v>
      </c>
      <c r="HY57" s="245">
        <f t="shared" si="68"/>
        <v>3616</v>
      </c>
      <c r="HZ57" s="245">
        <f>HX57</f>
        <v>22</v>
      </c>
      <c r="IA57" s="245">
        <v>3</v>
      </c>
      <c r="IB57" s="245">
        <f t="shared" si="69"/>
        <v>972</v>
      </c>
      <c r="IC57" s="245">
        <f>IA57</f>
        <v>3</v>
      </c>
      <c r="ID57" s="245">
        <v>3</v>
      </c>
      <c r="IE57" s="245">
        <f t="shared" si="70"/>
        <v>1377</v>
      </c>
      <c r="IF57" s="245">
        <f>ID57</f>
        <v>3</v>
      </c>
      <c r="IG57" s="245">
        <v>6</v>
      </c>
      <c r="IH57" s="245">
        <f t="shared" si="71"/>
        <v>6751</v>
      </c>
      <c r="II57" s="245">
        <f>IG57</f>
        <v>6</v>
      </c>
      <c r="IJ57" s="245">
        <v>16</v>
      </c>
      <c r="IK57" s="245">
        <f t="shared" si="72"/>
        <v>18505</v>
      </c>
      <c r="IL57" s="130">
        <f>IJ57</f>
        <v>16</v>
      </c>
      <c r="IM57" s="125" t="s">
        <v>330</v>
      </c>
      <c r="IN57" s="180">
        <v>103</v>
      </c>
      <c r="IO57" s="245">
        <f t="shared" si="73"/>
        <v>3265</v>
      </c>
      <c r="IP57" s="245">
        <f t="shared" si="134"/>
        <v>133</v>
      </c>
      <c r="IQ57" s="180">
        <v>22</v>
      </c>
      <c r="IR57" s="245">
        <f t="shared" si="74"/>
        <v>880</v>
      </c>
      <c r="IS57" s="245">
        <f t="shared" si="135"/>
        <v>34</v>
      </c>
      <c r="IT57" s="180">
        <v>46</v>
      </c>
      <c r="IU57" s="245">
        <f t="shared" si="75"/>
        <v>1257</v>
      </c>
      <c r="IV57" s="245">
        <f t="shared" si="136"/>
        <v>65</v>
      </c>
      <c r="IW57" s="180">
        <v>94</v>
      </c>
      <c r="IX57" s="245">
        <f t="shared" si="76"/>
        <v>5633</v>
      </c>
      <c r="IY57" s="245">
        <f t="shared" si="137"/>
        <v>135</v>
      </c>
      <c r="IZ57" s="182">
        <v>358</v>
      </c>
      <c r="JA57" s="245">
        <f t="shared" si="77"/>
        <v>16603</v>
      </c>
      <c r="JB57" s="130">
        <f t="shared" si="138"/>
        <v>489</v>
      </c>
      <c r="JC57" s="245">
        <v>133</v>
      </c>
      <c r="JD57" s="245">
        <f t="shared" si="78"/>
        <v>2657</v>
      </c>
      <c r="JE57" s="241">
        <f>JE58+JC57</f>
        <v>185</v>
      </c>
      <c r="JF57" s="245">
        <v>24</v>
      </c>
      <c r="JG57" s="245">
        <f t="shared" si="79"/>
        <v>556</v>
      </c>
      <c r="JH57" s="241">
        <f t="shared" si="162"/>
        <v>34</v>
      </c>
      <c r="JI57" s="245">
        <v>44</v>
      </c>
      <c r="JJ57" s="245">
        <f t="shared" si="80"/>
        <v>919</v>
      </c>
      <c r="JK57" s="245">
        <f t="shared" si="163"/>
        <v>64</v>
      </c>
      <c r="JL57" s="245">
        <v>122</v>
      </c>
      <c r="JM57" s="245">
        <f t="shared" si="81"/>
        <v>3679</v>
      </c>
      <c r="JN57" s="245">
        <f t="shared" si="164"/>
        <v>161</v>
      </c>
      <c r="JO57" s="245">
        <v>440</v>
      </c>
      <c r="JP57" s="245">
        <f t="shared" si="82"/>
        <v>11876</v>
      </c>
      <c r="JQ57" s="130">
        <f t="shared" si="165"/>
        <v>616</v>
      </c>
      <c r="JR57" s="245">
        <v>182</v>
      </c>
      <c r="JS57" s="245">
        <f t="shared" si="83"/>
        <v>2763</v>
      </c>
      <c r="JT57" s="241">
        <f>JT58+JR57</f>
        <v>240</v>
      </c>
      <c r="JU57" s="245">
        <v>23</v>
      </c>
      <c r="JV57" s="245">
        <f t="shared" si="84"/>
        <v>564</v>
      </c>
      <c r="JW57" s="241">
        <f t="shared" si="167"/>
        <v>33</v>
      </c>
      <c r="JX57" s="245">
        <v>65</v>
      </c>
      <c r="JY57" s="245">
        <f t="shared" si="85"/>
        <v>1143</v>
      </c>
      <c r="JZ57" s="245">
        <f t="shared" si="168"/>
        <v>94</v>
      </c>
      <c r="KA57" s="245">
        <v>103</v>
      </c>
      <c r="KB57" s="245">
        <f t="shared" si="86"/>
        <v>4710</v>
      </c>
      <c r="KC57" s="245">
        <f t="shared" si="169"/>
        <v>157</v>
      </c>
      <c r="KD57" s="245">
        <v>525</v>
      </c>
      <c r="KE57" s="245">
        <f t="shared" si="87"/>
        <v>13385</v>
      </c>
      <c r="KF57" s="130">
        <f t="shared" si="170"/>
        <v>761</v>
      </c>
      <c r="KG57" s="245">
        <v>207</v>
      </c>
      <c r="KH57" s="245">
        <f t="shared" si="88"/>
        <v>2655</v>
      </c>
      <c r="KI57" s="241">
        <f>KI58+KG57</f>
        <v>284</v>
      </c>
      <c r="KJ57" s="245">
        <v>34</v>
      </c>
      <c r="KK57" s="245">
        <f t="shared" si="89"/>
        <v>527</v>
      </c>
      <c r="KL57" s="241">
        <f t="shared" si="172"/>
        <v>47</v>
      </c>
      <c r="KM57" s="245">
        <v>67</v>
      </c>
      <c r="KN57" s="245">
        <f t="shared" si="90"/>
        <v>974</v>
      </c>
      <c r="KO57" s="245">
        <f t="shared" si="173"/>
        <v>92</v>
      </c>
      <c r="KP57" s="245">
        <v>132</v>
      </c>
      <c r="KQ57" s="245">
        <f t="shared" si="91"/>
        <v>4711</v>
      </c>
      <c r="KR57" s="245">
        <f t="shared" si="174"/>
        <v>195</v>
      </c>
      <c r="KS57" s="245">
        <v>590</v>
      </c>
      <c r="KT57" s="245">
        <f t="shared" si="92"/>
        <v>13193</v>
      </c>
      <c r="KU57" s="130">
        <f t="shared" si="175"/>
        <v>844</v>
      </c>
      <c r="KV57" s="245">
        <v>209</v>
      </c>
      <c r="KW57" s="245">
        <f t="shared" si="93"/>
        <v>2448</v>
      </c>
      <c r="KX57" s="241"/>
      <c r="KY57" s="245">
        <v>34</v>
      </c>
      <c r="KZ57" s="245">
        <f t="shared" si="94"/>
        <v>508</v>
      </c>
      <c r="LA57" s="241"/>
      <c r="LB57" s="245">
        <v>52</v>
      </c>
      <c r="LC57" s="245">
        <f t="shared" si="95"/>
        <v>1246</v>
      </c>
      <c r="LE57" s="245">
        <v>599</v>
      </c>
      <c r="LF57" s="245">
        <f t="shared" si="96"/>
        <v>13622</v>
      </c>
    </row>
    <row r="58" spans="1:318" s="245" customFormat="1" ht="14.4" customHeight="1" x14ac:dyDescent="0.3">
      <c r="B58" s="326" t="s">
        <v>295</v>
      </c>
      <c r="C58" s="327"/>
      <c r="D58" s="245">
        <v>47</v>
      </c>
      <c r="E58" s="245">
        <f t="shared" si="0"/>
        <v>3246</v>
      </c>
      <c r="F58" s="245">
        <f t="shared" si="140"/>
        <v>109</v>
      </c>
      <c r="G58" s="245">
        <v>14</v>
      </c>
      <c r="H58" s="245">
        <f t="shared" si="1"/>
        <v>1278</v>
      </c>
      <c r="I58" s="245">
        <f t="shared" si="141"/>
        <v>40</v>
      </c>
      <c r="J58" s="245">
        <v>3</v>
      </c>
      <c r="K58" s="245">
        <f t="shared" si="2"/>
        <v>619</v>
      </c>
      <c r="L58" s="245">
        <f t="shared" si="142"/>
        <v>9</v>
      </c>
      <c r="M58" s="245">
        <v>9</v>
      </c>
      <c r="N58" s="245">
        <f t="shared" si="3"/>
        <v>4096</v>
      </c>
      <c r="O58" s="245">
        <f t="shared" si="143"/>
        <v>37</v>
      </c>
      <c r="P58" s="245">
        <v>93</v>
      </c>
      <c r="Q58" s="245">
        <f t="shared" si="4"/>
        <v>12622</v>
      </c>
      <c r="R58" s="130">
        <f>R59+P58</f>
        <v>261</v>
      </c>
      <c r="S58" s="241">
        <v>48</v>
      </c>
      <c r="T58" s="241">
        <f t="shared" si="5"/>
        <v>3442</v>
      </c>
      <c r="U58" s="241">
        <f t="shared" si="144"/>
        <v>125</v>
      </c>
      <c r="V58" s="241">
        <v>10</v>
      </c>
      <c r="W58" s="241">
        <f t="shared" si="6"/>
        <v>1371</v>
      </c>
      <c r="X58" s="241">
        <f t="shared" si="145"/>
        <v>33</v>
      </c>
      <c r="Y58" s="241">
        <v>3</v>
      </c>
      <c r="Z58" s="241">
        <f t="shared" si="7"/>
        <v>649</v>
      </c>
      <c r="AA58" s="241">
        <f t="shared" si="146"/>
        <v>13</v>
      </c>
      <c r="AB58" s="241">
        <v>11</v>
      </c>
      <c r="AC58" s="241">
        <f t="shared" si="8"/>
        <v>4523</v>
      </c>
      <c r="AD58" s="241">
        <f t="shared" si="147"/>
        <v>35</v>
      </c>
      <c r="AE58" s="241">
        <v>88</v>
      </c>
      <c r="AF58" s="241">
        <f t="shared" si="9"/>
        <v>13430</v>
      </c>
      <c r="AG58" s="125">
        <f t="shared" si="148"/>
        <v>257</v>
      </c>
      <c r="AH58" s="241">
        <v>40</v>
      </c>
      <c r="AI58" s="241">
        <f t="shared" si="10"/>
        <v>2862</v>
      </c>
      <c r="AJ58" s="241">
        <f t="shared" si="149"/>
        <v>139</v>
      </c>
      <c r="AK58" s="241">
        <v>8</v>
      </c>
      <c r="AL58" s="241">
        <f t="shared" si="11"/>
        <v>1141</v>
      </c>
      <c r="AM58" s="241">
        <f t="shared" si="150"/>
        <v>49</v>
      </c>
      <c r="AN58" s="241">
        <v>3</v>
      </c>
      <c r="AO58" s="241">
        <f t="shared" si="12"/>
        <v>591</v>
      </c>
      <c r="AP58" s="241">
        <f t="shared" si="151"/>
        <v>29</v>
      </c>
      <c r="AQ58" s="241">
        <v>17</v>
      </c>
      <c r="AR58" s="241">
        <f t="shared" si="13"/>
        <v>3829</v>
      </c>
      <c r="AS58" s="241">
        <f t="shared" si="152"/>
        <v>84</v>
      </c>
      <c r="AT58" s="241">
        <v>86</v>
      </c>
      <c r="AU58" s="241">
        <f t="shared" si="14"/>
        <v>11491</v>
      </c>
      <c r="AV58" s="125">
        <f>AV59+AT58</f>
        <v>370</v>
      </c>
      <c r="AW58" s="245">
        <v>58</v>
      </c>
      <c r="AX58" s="245">
        <f t="shared" si="15"/>
        <v>3265</v>
      </c>
      <c r="AY58" s="245">
        <f t="shared" si="153"/>
        <v>195</v>
      </c>
      <c r="AZ58" s="245">
        <v>16</v>
      </c>
      <c r="BA58" s="245">
        <f t="shared" si="16"/>
        <v>1371</v>
      </c>
      <c r="BB58" s="245">
        <f t="shared" si="154"/>
        <v>71</v>
      </c>
      <c r="BC58" s="245">
        <v>5</v>
      </c>
      <c r="BD58" s="245">
        <f t="shared" si="17"/>
        <v>626</v>
      </c>
      <c r="BE58" s="245">
        <f t="shared" si="155"/>
        <v>26</v>
      </c>
      <c r="BF58" s="245">
        <v>31</v>
      </c>
      <c r="BG58" s="245">
        <f t="shared" si="18"/>
        <v>4640</v>
      </c>
      <c r="BH58" s="245">
        <f t="shared" si="156"/>
        <v>103</v>
      </c>
      <c r="BI58" s="245">
        <v>125</v>
      </c>
      <c r="BJ58" s="245">
        <f t="shared" si="19"/>
        <v>13631</v>
      </c>
      <c r="BK58" s="130">
        <f>BK59+BI58</f>
        <v>479</v>
      </c>
      <c r="BL58" s="241">
        <v>73</v>
      </c>
      <c r="BM58" s="241">
        <f t="shared" si="20"/>
        <v>3176</v>
      </c>
      <c r="BN58" s="241">
        <f t="shared" si="157"/>
        <v>131</v>
      </c>
      <c r="BO58" s="241">
        <v>22</v>
      </c>
      <c r="BP58" s="241">
        <f t="shared" si="21"/>
        <v>1379</v>
      </c>
      <c r="BQ58" s="241">
        <f t="shared" si="158"/>
        <v>53</v>
      </c>
      <c r="BR58" s="241">
        <v>8</v>
      </c>
      <c r="BS58" s="241">
        <f t="shared" si="22"/>
        <v>662</v>
      </c>
      <c r="BT58" s="241">
        <f t="shared" si="159"/>
        <v>17</v>
      </c>
      <c r="BU58" s="241">
        <v>35</v>
      </c>
      <c r="BV58" s="241">
        <f t="shared" si="23"/>
        <v>4861</v>
      </c>
      <c r="BW58" s="241">
        <f t="shared" si="160"/>
        <v>78</v>
      </c>
      <c r="BX58" s="241">
        <v>182</v>
      </c>
      <c r="BY58" s="241">
        <f t="shared" si="24"/>
        <v>14024</v>
      </c>
      <c r="BZ58" s="125">
        <f>BZ59+BX58</f>
        <v>354</v>
      </c>
      <c r="CA58" s="245">
        <v>63</v>
      </c>
      <c r="CB58" s="245">
        <f t="shared" si="25"/>
        <v>3634</v>
      </c>
      <c r="CC58" s="245">
        <f>CC59+CA58</f>
        <v>121</v>
      </c>
      <c r="CD58" s="245">
        <v>22</v>
      </c>
      <c r="CE58" s="245">
        <f t="shared" si="26"/>
        <v>1498</v>
      </c>
      <c r="CF58" s="245">
        <f>CF59+CD58</f>
        <v>50</v>
      </c>
      <c r="CG58" s="245">
        <v>12</v>
      </c>
      <c r="CH58" s="245">
        <f t="shared" si="27"/>
        <v>762</v>
      </c>
      <c r="CI58" s="245">
        <f>CI59+CG58</f>
        <v>27</v>
      </c>
      <c r="CJ58" s="245">
        <v>53</v>
      </c>
      <c r="CK58" s="245">
        <f t="shared" si="28"/>
        <v>5690</v>
      </c>
      <c r="CL58" s="245">
        <f>CL59+CJ58</f>
        <v>94</v>
      </c>
      <c r="CM58" s="245">
        <v>194</v>
      </c>
      <c r="CN58" s="245">
        <f t="shared" si="29"/>
        <v>16258</v>
      </c>
      <c r="CO58" s="130">
        <f>CO59+CM58</f>
        <v>385</v>
      </c>
      <c r="CP58" s="245">
        <v>98</v>
      </c>
      <c r="CQ58" s="245">
        <f t="shared" si="30"/>
        <v>3397</v>
      </c>
      <c r="CR58" s="245">
        <f>CR59+CP58</f>
        <v>165</v>
      </c>
      <c r="CS58" s="245">
        <v>25</v>
      </c>
      <c r="CT58" s="245">
        <f t="shared" si="31"/>
        <v>1486</v>
      </c>
      <c r="CU58" s="245">
        <f>CU59+CS58</f>
        <v>48</v>
      </c>
      <c r="CV58" s="245">
        <v>13</v>
      </c>
      <c r="CW58" s="245">
        <f t="shared" si="32"/>
        <v>802</v>
      </c>
      <c r="CX58" s="245">
        <f>CX59+CV58</f>
        <v>26</v>
      </c>
      <c r="CY58" s="245">
        <v>59</v>
      </c>
      <c r="CZ58" s="245">
        <f t="shared" si="33"/>
        <v>6125</v>
      </c>
      <c r="DA58" s="245">
        <f>DA59+CY58</f>
        <v>125</v>
      </c>
      <c r="DB58" s="245">
        <v>257</v>
      </c>
      <c r="DC58" s="245">
        <f t="shared" si="34"/>
        <v>16401</v>
      </c>
      <c r="DD58" s="130">
        <f t="shared" si="139"/>
        <v>490</v>
      </c>
      <c r="DF58" s="241"/>
      <c r="DG58" s="241"/>
      <c r="DH58" s="241"/>
      <c r="DI58" s="241"/>
      <c r="DJ58" s="241"/>
      <c r="DK58" s="241"/>
      <c r="DL58" s="241"/>
      <c r="DM58" s="241"/>
      <c r="DN58" s="241"/>
      <c r="DO58" s="241"/>
      <c r="DP58" s="241"/>
      <c r="DQ58" s="241"/>
      <c r="DR58" s="241"/>
      <c r="DS58" s="241"/>
      <c r="DT58" s="125"/>
      <c r="DV58" s="241"/>
      <c r="DW58" s="241"/>
      <c r="DX58" s="241"/>
      <c r="DY58" s="241"/>
      <c r="DZ58" s="241"/>
      <c r="EA58" s="241"/>
      <c r="EB58" s="241"/>
      <c r="EC58" s="241"/>
      <c r="ED58" s="241"/>
      <c r="EE58" s="241"/>
      <c r="EF58" s="241"/>
      <c r="EG58" s="241"/>
      <c r="EH58" s="241"/>
      <c r="EI58" s="241"/>
      <c r="EJ58" s="125"/>
      <c r="EK58" s="241"/>
      <c r="EL58" s="241"/>
      <c r="EM58" s="241"/>
      <c r="EN58" s="241"/>
      <c r="EO58" s="241"/>
      <c r="EP58" s="241"/>
      <c r="EQ58" s="241"/>
      <c r="ER58" s="241"/>
      <c r="ES58" s="241"/>
      <c r="ET58" s="241"/>
      <c r="EU58" s="241"/>
      <c r="EV58" s="241"/>
      <c r="EW58" s="241"/>
      <c r="EX58" s="241"/>
      <c r="EY58" s="125"/>
      <c r="FN58" s="130"/>
      <c r="GC58" s="130"/>
      <c r="GR58" s="130"/>
      <c r="HH58" s="130"/>
      <c r="HW58" s="130"/>
      <c r="IL58" s="130"/>
      <c r="IM58" s="125" t="s">
        <v>334</v>
      </c>
      <c r="IN58" s="245">
        <v>13</v>
      </c>
      <c r="IO58" s="245">
        <f t="shared" si="73"/>
        <v>3278</v>
      </c>
      <c r="IP58" s="180">
        <f t="shared" si="134"/>
        <v>30</v>
      </c>
      <c r="IQ58" s="245">
        <v>3</v>
      </c>
      <c r="IR58" s="245">
        <f t="shared" si="74"/>
        <v>883</v>
      </c>
      <c r="IS58" s="180">
        <f t="shared" si="135"/>
        <v>12</v>
      </c>
      <c r="IT58" s="245">
        <v>8</v>
      </c>
      <c r="IU58" s="245">
        <f t="shared" si="75"/>
        <v>1265</v>
      </c>
      <c r="IV58" s="180">
        <f t="shared" si="136"/>
        <v>19</v>
      </c>
      <c r="IW58" s="245">
        <v>25</v>
      </c>
      <c r="IX58" s="245">
        <f t="shared" si="76"/>
        <v>5658</v>
      </c>
      <c r="IY58" s="180">
        <f t="shared" si="137"/>
        <v>41</v>
      </c>
      <c r="IZ58" s="245">
        <v>72</v>
      </c>
      <c r="JA58" s="245">
        <f t="shared" si="77"/>
        <v>16675</v>
      </c>
      <c r="JB58" s="181">
        <f t="shared" si="138"/>
        <v>131</v>
      </c>
      <c r="JC58" s="180">
        <v>24</v>
      </c>
      <c r="JD58" s="245">
        <f t="shared" si="78"/>
        <v>2681</v>
      </c>
      <c r="JE58" s="241">
        <f>JE59+JC58</f>
        <v>52</v>
      </c>
      <c r="JF58" s="180">
        <v>4</v>
      </c>
      <c r="JG58" s="245">
        <f t="shared" si="79"/>
        <v>560</v>
      </c>
      <c r="JH58" s="241">
        <f t="shared" si="162"/>
        <v>10</v>
      </c>
      <c r="JI58" s="180">
        <v>12</v>
      </c>
      <c r="JJ58" s="245">
        <f t="shared" si="80"/>
        <v>931</v>
      </c>
      <c r="JK58" s="245">
        <f t="shared" si="163"/>
        <v>20</v>
      </c>
      <c r="JL58" s="180">
        <v>15</v>
      </c>
      <c r="JM58" s="245">
        <f t="shared" si="81"/>
        <v>3694</v>
      </c>
      <c r="JN58" s="245">
        <f t="shared" si="164"/>
        <v>39</v>
      </c>
      <c r="JO58" s="182">
        <v>90</v>
      </c>
      <c r="JP58" s="245">
        <f t="shared" si="82"/>
        <v>11966</v>
      </c>
      <c r="JQ58" s="130">
        <f>JQ59+JO58</f>
        <v>176</v>
      </c>
      <c r="JR58" s="180">
        <v>35</v>
      </c>
      <c r="JS58" s="245">
        <f t="shared" si="83"/>
        <v>2798</v>
      </c>
      <c r="JT58" s="241">
        <f>JT59+JR58</f>
        <v>58</v>
      </c>
      <c r="JU58" s="180">
        <v>5</v>
      </c>
      <c r="JV58" s="245">
        <f t="shared" si="84"/>
        <v>569</v>
      </c>
      <c r="JW58" s="241">
        <f t="shared" si="167"/>
        <v>10</v>
      </c>
      <c r="JX58" s="180">
        <v>13</v>
      </c>
      <c r="JY58" s="245">
        <f t="shared" si="85"/>
        <v>1156</v>
      </c>
      <c r="JZ58" s="245">
        <f t="shared" si="168"/>
        <v>29</v>
      </c>
      <c r="KA58" s="180">
        <v>29</v>
      </c>
      <c r="KB58" s="245">
        <f t="shared" si="86"/>
        <v>4739</v>
      </c>
      <c r="KC58" s="245">
        <f t="shared" si="169"/>
        <v>54</v>
      </c>
      <c r="KD58" s="182">
        <v>133</v>
      </c>
      <c r="KE58" s="245">
        <f t="shared" si="87"/>
        <v>13518</v>
      </c>
      <c r="KF58" s="130">
        <f>KF59+KD58</f>
        <v>236</v>
      </c>
      <c r="KG58" s="180">
        <v>43</v>
      </c>
      <c r="KH58" s="245">
        <f t="shared" si="88"/>
        <v>2698</v>
      </c>
      <c r="KI58" s="241">
        <f>KI59+KG58</f>
        <v>77</v>
      </c>
      <c r="KJ58" s="180">
        <v>9</v>
      </c>
      <c r="KK58" s="245">
        <f t="shared" si="89"/>
        <v>536</v>
      </c>
      <c r="KL58" s="241">
        <f t="shared" si="172"/>
        <v>13</v>
      </c>
      <c r="KM58" s="180">
        <v>14</v>
      </c>
      <c r="KN58" s="245">
        <f t="shared" si="90"/>
        <v>988</v>
      </c>
      <c r="KO58" s="245">
        <f t="shared" si="173"/>
        <v>25</v>
      </c>
      <c r="KP58" s="180">
        <v>39</v>
      </c>
      <c r="KQ58" s="245">
        <f t="shared" si="91"/>
        <v>4750</v>
      </c>
      <c r="KR58" s="245">
        <f t="shared" si="174"/>
        <v>63</v>
      </c>
      <c r="KS58" s="182">
        <v>151</v>
      </c>
      <c r="KT58" s="245">
        <f t="shared" si="92"/>
        <v>13344</v>
      </c>
      <c r="KU58" s="130">
        <f>KU59+KS58</f>
        <v>254</v>
      </c>
      <c r="KV58" s="245">
        <v>34</v>
      </c>
      <c r="KW58" s="245">
        <f t="shared" si="93"/>
        <v>2482</v>
      </c>
      <c r="KX58" s="241"/>
      <c r="KY58" s="245">
        <v>0</v>
      </c>
      <c r="KZ58" s="245">
        <f t="shared" si="94"/>
        <v>508</v>
      </c>
      <c r="LA58" s="58"/>
      <c r="LB58" s="245">
        <v>5</v>
      </c>
      <c r="LC58" s="245">
        <f t="shared" si="95"/>
        <v>1251</v>
      </c>
      <c r="LE58" s="245">
        <v>97</v>
      </c>
      <c r="LF58" s="245">
        <f t="shared" si="96"/>
        <v>13719</v>
      </c>
    </row>
    <row r="59" spans="1:318" s="245" customFormat="1" ht="14.4" customHeight="1" x14ac:dyDescent="0.3">
      <c r="B59" s="326" t="s">
        <v>338</v>
      </c>
      <c r="C59" s="327"/>
      <c r="D59" s="180">
        <v>28</v>
      </c>
      <c r="E59" s="245">
        <f t="shared" si="0"/>
        <v>3274</v>
      </c>
      <c r="F59" s="245">
        <f t="shared" si="140"/>
        <v>62</v>
      </c>
      <c r="G59" s="180">
        <v>12</v>
      </c>
      <c r="H59" s="245">
        <f t="shared" si="1"/>
        <v>1290</v>
      </c>
      <c r="I59" s="245">
        <f t="shared" si="141"/>
        <v>26</v>
      </c>
      <c r="J59" s="180">
        <v>3</v>
      </c>
      <c r="K59" s="245">
        <f t="shared" si="2"/>
        <v>622</v>
      </c>
      <c r="L59" s="245">
        <f>L60+J59</f>
        <v>6</v>
      </c>
      <c r="M59" s="180">
        <v>17</v>
      </c>
      <c r="N59" s="245">
        <f t="shared" si="3"/>
        <v>4113</v>
      </c>
      <c r="O59" s="245">
        <f t="shared" si="143"/>
        <v>28</v>
      </c>
      <c r="P59" s="182">
        <v>78</v>
      </c>
      <c r="Q59" s="245">
        <f t="shared" si="4"/>
        <v>12700</v>
      </c>
      <c r="R59" s="130">
        <f>R60+P60</f>
        <v>168</v>
      </c>
      <c r="S59" s="180">
        <v>50</v>
      </c>
      <c r="T59" s="241">
        <f t="shared" si="5"/>
        <v>3492</v>
      </c>
      <c r="U59" s="241">
        <f t="shared" si="144"/>
        <v>77</v>
      </c>
      <c r="V59" s="180">
        <v>15</v>
      </c>
      <c r="W59" s="241">
        <f t="shared" si="6"/>
        <v>1386</v>
      </c>
      <c r="X59" s="241">
        <f t="shared" si="145"/>
        <v>23</v>
      </c>
      <c r="Y59" s="180">
        <v>8</v>
      </c>
      <c r="Z59" s="241">
        <f t="shared" si="7"/>
        <v>657</v>
      </c>
      <c r="AA59" s="241">
        <f>AA60+Y59</f>
        <v>10</v>
      </c>
      <c r="AB59" s="180">
        <v>11</v>
      </c>
      <c r="AC59" s="241">
        <f t="shared" si="8"/>
        <v>4534</v>
      </c>
      <c r="AD59" s="241">
        <f t="shared" si="147"/>
        <v>24</v>
      </c>
      <c r="AE59" s="182">
        <v>102</v>
      </c>
      <c r="AF59" s="241">
        <f t="shared" si="9"/>
        <v>13532</v>
      </c>
      <c r="AG59" s="125">
        <f>AG60+AE59</f>
        <v>169</v>
      </c>
      <c r="AH59" s="241">
        <v>51</v>
      </c>
      <c r="AI59" s="241">
        <f t="shared" si="10"/>
        <v>2913</v>
      </c>
      <c r="AJ59" s="241">
        <f t="shared" si="149"/>
        <v>99</v>
      </c>
      <c r="AK59" s="241">
        <v>23</v>
      </c>
      <c r="AL59" s="241">
        <f t="shared" si="11"/>
        <v>1164</v>
      </c>
      <c r="AM59" s="241">
        <f t="shared" si="150"/>
        <v>41</v>
      </c>
      <c r="AN59" s="241">
        <v>14</v>
      </c>
      <c r="AO59" s="241">
        <f t="shared" si="12"/>
        <v>605</v>
      </c>
      <c r="AP59" s="241">
        <f>AP60+AN59</f>
        <v>26</v>
      </c>
      <c r="AQ59" s="241">
        <v>37</v>
      </c>
      <c r="AR59" s="241">
        <f t="shared" si="13"/>
        <v>3866</v>
      </c>
      <c r="AS59" s="241">
        <f t="shared" si="152"/>
        <v>67</v>
      </c>
      <c r="AT59" s="241">
        <v>161</v>
      </c>
      <c r="AU59" s="241">
        <f t="shared" si="14"/>
        <v>11652</v>
      </c>
      <c r="AV59" s="125">
        <f>AV60+AT60</f>
        <v>284</v>
      </c>
      <c r="AW59" s="245">
        <v>68</v>
      </c>
      <c r="AX59" s="245">
        <f t="shared" si="15"/>
        <v>3333</v>
      </c>
      <c r="AY59" s="245">
        <f t="shared" si="153"/>
        <v>137</v>
      </c>
      <c r="AZ59" s="245">
        <v>25</v>
      </c>
      <c r="BA59" s="245">
        <f t="shared" si="16"/>
        <v>1396</v>
      </c>
      <c r="BB59" s="245">
        <f t="shared" si="154"/>
        <v>55</v>
      </c>
      <c r="BC59" s="245">
        <v>11</v>
      </c>
      <c r="BD59" s="245">
        <f t="shared" si="17"/>
        <v>637</v>
      </c>
      <c r="BE59" s="245">
        <f>BE60+BC59</f>
        <v>21</v>
      </c>
      <c r="BF59" s="245">
        <v>37</v>
      </c>
      <c r="BG59" s="245">
        <f t="shared" si="18"/>
        <v>4677</v>
      </c>
      <c r="BH59" s="245">
        <f t="shared" si="156"/>
        <v>72</v>
      </c>
      <c r="BI59" s="245">
        <v>170</v>
      </c>
      <c r="BJ59" s="245">
        <f t="shared" si="19"/>
        <v>13801</v>
      </c>
      <c r="BK59" s="130">
        <f>BK60+BI60</f>
        <v>354</v>
      </c>
      <c r="BL59" s="241">
        <v>58</v>
      </c>
      <c r="BM59" s="241">
        <f t="shared" si="20"/>
        <v>3234</v>
      </c>
      <c r="BN59" s="241">
        <f t="shared" si="157"/>
        <v>58</v>
      </c>
      <c r="BO59" s="241">
        <v>31</v>
      </c>
      <c r="BP59" s="241">
        <f t="shared" si="21"/>
        <v>1410</v>
      </c>
      <c r="BQ59" s="241">
        <f t="shared" si="158"/>
        <v>31</v>
      </c>
      <c r="BR59" s="241">
        <v>9</v>
      </c>
      <c r="BS59" s="241">
        <f t="shared" si="22"/>
        <v>671</v>
      </c>
      <c r="BT59" s="241">
        <f>BT60+BR59</f>
        <v>9</v>
      </c>
      <c r="BU59" s="241">
        <v>43</v>
      </c>
      <c r="BV59" s="241">
        <f t="shared" si="23"/>
        <v>4904</v>
      </c>
      <c r="BW59" s="241">
        <f t="shared" si="160"/>
        <v>43</v>
      </c>
      <c r="BX59" s="241">
        <v>172</v>
      </c>
      <c r="BY59" s="241">
        <f t="shared" si="24"/>
        <v>14196</v>
      </c>
      <c r="BZ59" s="125">
        <f>BX59</f>
        <v>172</v>
      </c>
      <c r="CA59" s="245">
        <v>58</v>
      </c>
      <c r="CB59" s="245">
        <f t="shared" si="25"/>
        <v>3692</v>
      </c>
      <c r="CC59" s="180">
        <f>CA59</f>
        <v>58</v>
      </c>
      <c r="CD59" s="245">
        <v>28</v>
      </c>
      <c r="CE59" s="245">
        <f t="shared" si="26"/>
        <v>1526</v>
      </c>
      <c r="CF59" s="180">
        <f>CD59</f>
        <v>28</v>
      </c>
      <c r="CG59" s="245">
        <v>15</v>
      </c>
      <c r="CH59" s="245">
        <f t="shared" si="27"/>
        <v>777</v>
      </c>
      <c r="CI59" s="180">
        <f>CG59</f>
        <v>15</v>
      </c>
      <c r="CJ59" s="245">
        <v>41</v>
      </c>
      <c r="CK59" s="245">
        <f t="shared" si="28"/>
        <v>5731</v>
      </c>
      <c r="CL59" s="180">
        <f>CJ59</f>
        <v>41</v>
      </c>
      <c r="CM59" s="245">
        <v>191</v>
      </c>
      <c r="CN59" s="245">
        <f t="shared" si="29"/>
        <v>16449</v>
      </c>
      <c r="CO59" s="181">
        <f>CM59</f>
        <v>191</v>
      </c>
      <c r="CP59" s="245">
        <v>67</v>
      </c>
      <c r="CQ59" s="245">
        <f t="shared" si="30"/>
        <v>3464</v>
      </c>
      <c r="CR59" s="180">
        <f>CP59</f>
        <v>67</v>
      </c>
      <c r="CS59" s="245">
        <v>23</v>
      </c>
      <c r="CT59" s="245">
        <f t="shared" si="31"/>
        <v>1509</v>
      </c>
      <c r="CU59" s="180">
        <f>CS59</f>
        <v>23</v>
      </c>
      <c r="CV59" s="245">
        <v>13</v>
      </c>
      <c r="CW59" s="245">
        <f t="shared" si="32"/>
        <v>815</v>
      </c>
      <c r="CX59" s="180">
        <f>CV59</f>
        <v>13</v>
      </c>
      <c r="CY59" s="245">
        <v>66</v>
      </c>
      <c r="CZ59" s="245">
        <f t="shared" si="33"/>
        <v>6191</v>
      </c>
      <c r="DA59" s="180">
        <f>CY59</f>
        <v>66</v>
      </c>
      <c r="DB59" s="245">
        <v>233</v>
      </c>
      <c r="DC59" s="245">
        <f t="shared" si="34"/>
        <v>16634</v>
      </c>
      <c r="DD59" s="181">
        <f>DB59</f>
        <v>233</v>
      </c>
      <c r="DE59" s="182"/>
      <c r="DF59" s="241"/>
      <c r="DG59" s="241"/>
      <c r="DH59" s="241"/>
      <c r="DI59" s="241"/>
      <c r="DJ59" s="241"/>
      <c r="DK59" s="241"/>
      <c r="DL59" s="241"/>
      <c r="DM59" s="241"/>
      <c r="DN59" s="241"/>
      <c r="DO59" s="241"/>
      <c r="DP59" s="241"/>
      <c r="DQ59" s="241"/>
      <c r="DR59" s="241"/>
      <c r="DS59" s="241"/>
      <c r="DT59" s="125"/>
      <c r="DU59" s="241"/>
      <c r="DV59" s="241"/>
      <c r="DW59" s="241"/>
      <c r="DX59" s="241"/>
      <c r="DY59" s="241"/>
      <c r="DZ59" s="241"/>
      <c r="EA59" s="241"/>
      <c r="EB59" s="241"/>
      <c r="EC59" s="241"/>
      <c r="ED59" s="241"/>
      <c r="EE59" s="241"/>
      <c r="EF59" s="241"/>
      <c r="EG59" s="241"/>
      <c r="EH59" s="241"/>
      <c r="EI59" s="241"/>
      <c r="EJ59" s="125"/>
      <c r="EK59" s="241"/>
      <c r="EL59" s="241"/>
      <c r="EM59" s="241"/>
      <c r="EN59" s="241"/>
      <c r="EO59" s="241"/>
      <c r="EP59" s="241"/>
      <c r="EQ59" s="241"/>
      <c r="ER59" s="241"/>
      <c r="ES59" s="241"/>
      <c r="ET59" s="241"/>
      <c r="EU59" s="241"/>
      <c r="EV59" s="241"/>
      <c r="EW59" s="241"/>
      <c r="EX59" s="241"/>
      <c r="EY59" s="125"/>
      <c r="FN59" s="130"/>
      <c r="GC59" s="130"/>
      <c r="GR59" s="130"/>
      <c r="HH59" s="130"/>
      <c r="HW59" s="130"/>
      <c r="IC59" s="58"/>
      <c r="IL59" s="130"/>
      <c r="IM59" s="125" t="s">
        <v>339</v>
      </c>
      <c r="IN59" s="245">
        <v>13</v>
      </c>
      <c r="IO59" s="245">
        <f t="shared" si="73"/>
        <v>3291</v>
      </c>
      <c r="IP59" s="245">
        <f>IP60+IN59</f>
        <v>17</v>
      </c>
      <c r="IQ59" s="245">
        <v>6</v>
      </c>
      <c r="IR59" s="245">
        <f t="shared" si="74"/>
        <v>889</v>
      </c>
      <c r="IS59" s="245">
        <f>IS60+IQ59</f>
        <v>9</v>
      </c>
      <c r="IT59" s="245">
        <v>0</v>
      </c>
      <c r="IU59" s="245">
        <f t="shared" si="75"/>
        <v>1265</v>
      </c>
      <c r="IV59" s="245">
        <f>IV60+IT59</f>
        <v>11</v>
      </c>
      <c r="IW59" s="245">
        <v>16</v>
      </c>
      <c r="IX59" s="245">
        <f t="shared" si="76"/>
        <v>5674</v>
      </c>
      <c r="IY59" s="245">
        <f>IY60+IW59</f>
        <v>16</v>
      </c>
      <c r="IZ59" s="245">
        <v>49</v>
      </c>
      <c r="JA59" s="245">
        <f t="shared" si="77"/>
        <v>16724</v>
      </c>
      <c r="JB59" s="130">
        <f>JB60+IZ59</f>
        <v>59</v>
      </c>
      <c r="JC59" s="245">
        <v>24</v>
      </c>
      <c r="JD59" s="245">
        <f t="shared" si="78"/>
        <v>2705</v>
      </c>
      <c r="JE59" s="180">
        <f>JE60+JC59</f>
        <v>28</v>
      </c>
      <c r="JF59" s="245">
        <v>3</v>
      </c>
      <c r="JG59" s="245">
        <f t="shared" si="79"/>
        <v>563</v>
      </c>
      <c r="JH59" s="180">
        <f>JH60+JF59</f>
        <v>6</v>
      </c>
      <c r="JI59" s="245">
        <v>0</v>
      </c>
      <c r="JJ59" s="245">
        <f t="shared" si="80"/>
        <v>931</v>
      </c>
      <c r="JK59" s="180">
        <f>JK60+JI59</f>
        <v>8</v>
      </c>
      <c r="JL59" s="245">
        <v>18</v>
      </c>
      <c r="JM59" s="245">
        <f t="shared" si="81"/>
        <v>3712</v>
      </c>
      <c r="JN59" s="180">
        <f>JN60+JL59</f>
        <v>24</v>
      </c>
      <c r="JO59" s="245">
        <v>66</v>
      </c>
      <c r="JP59" s="245">
        <f t="shared" si="82"/>
        <v>12032</v>
      </c>
      <c r="JQ59" s="181">
        <f>JQ60+JO59</f>
        <v>86</v>
      </c>
      <c r="JR59" s="245">
        <v>19</v>
      </c>
      <c r="JS59" s="245">
        <f t="shared" si="83"/>
        <v>2817</v>
      </c>
      <c r="JT59" s="180">
        <f>JT60+JR59</f>
        <v>23</v>
      </c>
      <c r="JU59" s="245">
        <v>0</v>
      </c>
      <c r="JV59" s="245">
        <f t="shared" si="84"/>
        <v>569</v>
      </c>
      <c r="JW59" s="180">
        <f>JW60+JU59</f>
        <v>5</v>
      </c>
      <c r="JX59" s="245">
        <v>13</v>
      </c>
      <c r="JY59" s="245">
        <f t="shared" si="85"/>
        <v>1169</v>
      </c>
      <c r="JZ59" s="180">
        <f>JZ60+JX59</f>
        <v>16</v>
      </c>
      <c r="KA59" s="245">
        <v>17</v>
      </c>
      <c r="KB59" s="245">
        <f t="shared" si="86"/>
        <v>4756</v>
      </c>
      <c r="KC59" s="180">
        <f>KC60+KA59</f>
        <v>25</v>
      </c>
      <c r="KD59" s="245">
        <v>82</v>
      </c>
      <c r="KE59" s="245">
        <f t="shared" si="87"/>
        <v>13600</v>
      </c>
      <c r="KF59" s="181">
        <f>KF60+KD59</f>
        <v>103</v>
      </c>
      <c r="KG59" s="245">
        <v>26</v>
      </c>
      <c r="KH59" s="245">
        <f t="shared" si="88"/>
        <v>2724</v>
      </c>
      <c r="KI59" s="180">
        <f>KI60+KG59</f>
        <v>34</v>
      </c>
      <c r="KJ59" s="245">
        <v>4</v>
      </c>
      <c r="KK59" s="245">
        <f t="shared" si="89"/>
        <v>540</v>
      </c>
      <c r="KL59" s="180">
        <f>KL60+KJ59</f>
        <v>4</v>
      </c>
      <c r="KM59" s="245">
        <v>8</v>
      </c>
      <c r="KN59" s="245">
        <f t="shared" si="90"/>
        <v>996</v>
      </c>
      <c r="KO59" s="180">
        <f>KO60+KM59</f>
        <v>11</v>
      </c>
      <c r="KP59" s="245">
        <v>17</v>
      </c>
      <c r="KQ59" s="245">
        <f t="shared" si="91"/>
        <v>4767</v>
      </c>
      <c r="KR59" s="180">
        <f>KR60+KP59</f>
        <v>24</v>
      </c>
      <c r="KS59" s="245">
        <v>80</v>
      </c>
      <c r="KT59" s="245">
        <f t="shared" si="92"/>
        <v>13424</v>
      </c>
      <c r="KU59" s="181">
        <f>KU60+KS59</f>
        <v>103</v>
      </c>
      <c r="KV59" s="245">
        <v>18</v>
      </c>
      <c r="KW59" s="245">
        <f t="shared" si="93"/>
        <v>2500</v>
      </c>
      <c r="KX59" s="241"/>
      <c r="KY59" s="245">
        <v>9</v>
      </c>
      <c r="KZ59" s="245">
        <f t="shared" si="94"/>
        <v>517</v>
      </c>
      <c r="LA59" s="241"/>
      <c r="LB59" s="245">
        <v>5</v>
      </c>
      <c r="LC59" s="245">
        <f t="shared" si="95"/>
        <v>1256</v>
      </c>
      <c r="LE59" s="245">
        <v>64</v>
      </c>
      <c r="LF59" s="245">
        <f t="shared" si="96"/>
        <v>13783</v>
      </c>
    </row>
    <row r="60" spans="1:318" s="245" customFormat="1" ht="14.4" customHeight="1" x14ac:dyDescent="0.3">
      <c r="B60" s="326" t="s">
        <v>342</v>
      </c>
      <c r="C60" s="327"/>
      <c r="D60" s="245">
        <v>34</v>
      </c>
      <c r="E60" s="245">
        <f t="shared" si="0"/>
        <v>3308</v>
      </c>
      <c r="F60" s="180">
        <f>D60</f>
        <v>34</v>
      </c>
      <c r="G60" s="245">
        <v>14</v>
      </c>
      <c r="H60" s="245">
        <f t="shared" si="1"/>
        <v>1304</v>
      </c>
      <c r="I60" s="180">
        <f>G60</f>
        <v>14</v>
      </c>
      <c r="J60" s="245">
        <v>3</v>
      </c>
      <c r="K60" s="245">
        <f t="shared" si="2"/>
        <v>625</v>
      </c>
      <c r="L60" s="180">
        <f>J60</f>
        <v>3</v>
      </c>
      <c r="M60" s="245">
        <v>11</v>
      </c>
      <c r="N60" s="245">
        <f t="shared" si="3"/>
        <v>4124</v>
      </c>
      <c r="O60" s="180">
        <f>M60</f>
        <v>11</v>
      </c>
      <c r="P60" s="245">
        <v>84</v>
      </c>
      <c r="Q60" s="245">
        <f t="shared" si="4"/>
        <v>12784</v>
      </c>
      <c r="R60" s="181">
        <f>P60</f>
        <v>84</v>
      </c>
      <c r="S60" s="241">
        <v>27</v>
      </c>
      <c r="T60" s="241">
        <f t="shared" si="5"/>
        <v>3519</v>
      </c>
      <c r="U60" s="180">
        <f>S60</f>
        <v>27</v>
      </c>
      <c r="V60" s="241">
        <v>8</v>
      </c>
      <c r="W60" s="241">
        <f t="shared" si="6"/>
        <v>1394</v>
      </c>
      <c r="X60" s="180">
        <f>V60</f>
        <v>8</v>
      </c>
      <c r="Y60" s="241">
        <v>2</v>
      </c>
      <c r="Z60" s="241">
        <f t="shared" si="7"/>
        <v>659</v>
      </c>
      <c r="AA60" s="180">
        <f>Y60</f>
        <v>2</v>
      </c>
      <c r="AB60" s="241">
        <v>13</v>
      </c>
      <c r="AC60" s="241">
        <f t="shared" si="8"/>
        <v>4547</v>
      </c>
      <c r="AD60" s="180">
        <f>AB60</f>
        <v>13</v>
      </c>
      <c r="AE60" s="241">
        <v>67</v>
      </c>
      <c r="AF60" s="241">
        <f t="shared" si="9"/>
        <v>13599</v>
      </c>
      <c r="AG60" s="181">
        <f>AE60</f>
        <v>67</v>
      </c>
      <c r="AH60" s="241">
        <v>48</v>
      </c>
      <c r="AI60" s="241">
        <f t="shared" si="10"/>
        <v>2961</v>
      </c>
      <c r="AJ60" s="180">
        <f>AH60</f>
        <v>48</v>
      </c>
      <c r="AK60" s="241">
        <v>18</v>
      </c>
      <c r="AL60" s="241">
        <f t="shared" si="11"/>
        <v>1182</v>
      </c>
      <c r="AM60" s="180">
        <f>AK60</f>
        <v>18</v>
      </c>
      <c r="AN60" s="241">
        <v>12</v>
      </c>
      <c r="AO60" s="241">
        <f t="shared" si="12"/>
        <v>617</v>
      </c>
      <c r="AP60" s="180">
        <f>AN60</f>
        <v>12</v>
      </c>
      <c r="AQ60" s="241">
        <v>30</v>
      </c>
      <c r="AR60" s="241">
        <f t="shared" si="13"/>
        <v>3896</v>
      </c>
      <c r="AS60" s="180">
        <f>AQ60</f>
        <v>30</v>
      </c>
      <c r="AT60" s="241">
        <v>142</v>
      </c>
      <c r="AU60" s="241">
        <f t="shared" si="14"/>
        <v>11794</v>
      </c>
      <c r="AV60" s="181">
        <f>AT60</f>
        <v>142</v>
      </c>
      <c r="AW60" s="245">
        <v>69</v>
      </c>
      <c r="AX60" s="245">
        <f t="shared" si="15"/>
        <v>3402</v>
      </c>
      <c r="AY60" s="180">
        <f>AW60</f>
        <v>69</v>
      </c>
      <c r="AZ60" s="245">
        <v>30</v>
      </c>
      <c r="BA60" s="245">
        <f t="shared" si="16"/>
        <v>1426</v>
      </c>
      <c r="BB60" s="180">
        <f>AZ60</f>
        <v>30</v>
      </c>
      <c r="BC60" s="245">
        <v>10</v>
      </c>
      <c r="BD60" s="245">
        <f t="shared" si="17"/>
        <v>647</v>
      </c>
      <c r="BE60" s="180">
        <f>BC60</f>
        <v>10</v>
      </c>
      <c r="BF60" s="245">
        <v>35</v>
      </c>
      <c r="BG60" s="245">
        <f t="shared" si="18"/>
        <v>4712</v>
      </c>
      <c r="BH60" s="180">
        <f>BF60</f>
        <v>35</v>
      </c>
      <c r="BI60" s="245">
        <v>177</v>
      </c>
      <c r="BJ60" s="245">
        <f t="shared" si="19"/>
        <v>13978</v>
      </c>
      <c r="BK60" s="267">
        <f>BI60</f>
        <v>177</v>
      </c>
      <c r="BL60" s="241"/>
      <c r="BM60" s="241"/>
      <c r="BN60" s="241"/>
      <c r="BO60" s="241"/>
      <c r="BP60" s="241"/>
      <c r="BQ60" s="241"/>
      <c r="BR60" s="241"/>
      <c r="BS60" s="241"/>
      <c r="BT60" s="241"/>
      <c r="BU60" s="241"/>
      <c r="BV60" s="241"/>
      <c r="BW60" s="241"/>
      <c r="BX60" s="241"/>
      <c r="BY60" s="241"/>
      <c r="BZ60" s="125"/>
      <c r="CO60" s="130"/>
      <c r="DD60" s="130"/>
      <c r="DT60" s="130"/>
      <c r="EJ60" s="130"/>
      <c r="EY60" s="130"/>
      <c r="FN60" s="130"/>
      <c r="GC60" s="130"/>
      <c r="GR60" s="130"/>
      <c r="HH60" s="130"/>
      <c r="HW60" s="130"/>
      <c r="IL60" s="130"/>
      <c r="IM60" s="125" t="s">
        <v>344</v>
      </c>
      <c r="IN60" s="245">
        <v>4</v>
      </c>
      <c r="IO60" s="245">
        <f t="shared" si="73"/>
        <v>3295</v>
      </c>
      <c r="IP60" s="245">
        <f>IN60</f>
        <v>4</v>
      </c>
      <c r="IQ60" s="245">
        <v>3</v>
      </c>
      <c r="IR60" s="245">
        <f t="shared" si="74"/>
        <v>892</v>
      </c>
      <c r="IS60" s="245">
        <f>IQ60</f>
        <v>3</v>
      </c>
      <c r="IT60" s="245">
        <v>11</v>
      </c>
      <c r="IU60" s="245">
        <f t="shared" si="75"/>
        <v>1276</v>
      </c>
      <c r="IV60" s="245">
        <f>IT60</f>
        <v>11</v>
      </c>
      <c r="IW60" s="245">
        <v>0</v>
      </c>
      <c r="IX60" s="245">
        <f t="shared" si="76"/>
        <v>5674</v>
      </c>
      <c r="IY60" s="245">
        <f>IW60</f>
        <v>0</v>
      </c>
      <c r="IZ60" s="245">
        <v>10</v>
      </c>
      <c r="JA60" s="245">
        <f t="shared" si="77"/>
        <v>16734</v>
      </c>
      <c r="JB60" s="130">
        <f>IZ60</f>
        <v>10</v>
      </c>
      <c r="JC60" s="245">
        <v>4</v>
      </c>
      <c r="JD60" s="245">
        <f t="shared" si="78"/>
        <v>2709</v>
      </c>
      <c r="JE60" s="245">
        <f>JC60</f>
        <v>4</v>
      </c>
      <c r="JF60" s="245">
        <v>3</v>
      </c>
      <c r="JG60" s="245">
        <f t="shared" si="79"/>
        <v>566</v>
      </c>
      <c r="JH60" s="245">
        <f>JF60</f>
        <v>3</v>
      </c>
      <c r="JI60" s="245">
        <v>8</v>
      </c>
      <c r="JJ60" s="245">
        <f t="shared" si="80"/>
        <v>939</v>
      </c>
      <c r="JK60" s="245">
        <f>JI60</f>
        <v>8</v>
      </c>
      <c r="JL60" s="245">
        <v>6</v>
      </c>
      <c r="JM60" s="245">
        <f t="shared" si="81"/>
        <v>3718</v>
      </c>
      <c r="JN60" s="245">
        <f>JL60</f>
        <v>6</v>
      </c>
      <c r="JO60" s="245">
        <v>20</v>
      </c>
      <c r="JP60" s="245">
        <f t="shared" si="82"/>
        <v>12052</v>
      </c>
      <c r="JQ60" s="130">
        <f>JO60</f>
        <v>20</v>
      </c>
      <c r="JR60" s="245">
        <v>4</v>
      </c>
      <c r="JS60" s="245">
        <f t="shared" si="83"/>
        <v>2821</v>
      </c>
      <c r="JT60" s="245">
        <f>JR60</f>
        <v>4</v>
      </c>
      <c r="JU60" s="245">
        <v>5</v>
      </c>
      <c r="JV60" s="245">
        <f t="shared" si="84"/>
        <v>574</v>
      </c>
      <c r="JW60" s="245">
        <f>JU60</f>
        <v>5</v>
      </c>
      <c r="JX60" s="245">
        <v>3</v>
      </c>
      <c r="JY60" s="245">
        <f t="shared" si="85"/>
        <v>1172</v>
      </c>
      <c r="JZ60" s="245">
        <f>JX60</f>
        <v>3</v>
      </c>
      <c r="KA60" s="245">
        <v>8</v>
      </c>
      <c r="KB60" s="245">
        <f t="shared" si="86"/>
        <v>4764</v>
      </c>
      <c r="KC60" s="245">
        <f>KA60</f>
        <v>8</v>
      </c>
      <c r="KD60" s="245">
        <v>21</v>
      </c>
      <c r="KE60" s="245">
        <f t="shared" si="87"/>
        <v>13621</v>
      </c>
      <c r="KF60" s="130">
        <f>KD60</f>
        <v>21</v>
      </c>
      <c r="KG60" s="245">
        <v>8</v>
      </c>
      <c r="KH60" s="245">
        <f t="shared" si="88"/>
        <v>2732</v>
      </c>
      <c r="KI60" s="245">
        <f>KG60</f>
        <v>8</v>
      </c>
      <c r="KJ60" s="245">
        <v>0</v>
      </c>
      <c r="KK60" s="245">
        <f t="shared" si="89"/>
        <v>540</v>
      </c>
      <c r="KL60" s="245">
        <f>KJ60</f>
        <v>0</v>
      </c>
      <c r="KM60" s="245">
        <v>3</v>
      </c>
      <c r="KN60" s="245">
        <f t="shared" si="90"/>
        <v>999</v>
      </c>
      <c r="KO60" s="245">
        <f>KM60</f>
        <v>3</v>
      </c>
      <c r="KP60" s="245">
        <v>7</v>
      </c>
      <c r="KQ60" s="245">
        <f t="shared" si="91"/>
        <v>4774</v>
      </c>
      <c r="KR60" s="245">
        <f>KP60</f>
        <v>7</v>
      </c>
      <c r="KS60" s="245">
        <v>23</v>
      </c>
      <c r="KT60" s="245">
        <f t="shared" si="92"/>
        <v>13447</v>
      </c>
      <c r="KU60" s="130">
        <f>KS60</f>
        <v>23</v>
      </c>
      <c r="KV60" s="245">
        <v>5</v>
      </c>
      <c r="KW60" s="245">
        <f t="shared" si="93"/>
        <v>2505</v>
      </c>
      <c r="KY60" s="245">
        <v>0</v>
      </c>
      <c r="KZ60" s="245">
        <f t="shared" si="94"/>
        <v>517</v>
      </c>
      <c r="LB60" s="245">
        <v>3</v>
      </c>
      <c r="LC60" s="245">
        <f t="shared" si="95"/>
        <v>1259</v>
      </c>
      <c r="LE60" s="245">
        <v>10</v>
      </c>
      <c r="LF60" s="245">
        <f t="shared" si="96"/>
        <v>13793</v>
      </c>
    </row>
    <row r="61" spans="1:318" s="245" customFormat="1" ht="13.8" x14ac:dyDescent="0.3">
      <c r="B61" s="184"/>
      <c r="C61" s="184"/>
      <c r="R61" s="130"/>
      <c r="AG61" s="130"/>
      <c r="AV61" s="130"/>
      <c r="BK61" s="130"/>
      <c r="BZ61" s="130"/>
      <c r="CO61" s="130"/>
      <c r="DD61" s="130"/>
      <c r="DT61" s="130"/>
      <c r="EJ61" s="130"/>
      <c r="EY61" s="130"/>
      <c r="FN61" s="130"/>
      <c r="GC61" s="130"/>
      <c r="GR61" s="130"/>
      <c r="HH61" s="130"/>
      <c r="HW61" s="130"/>
      <c r="IL61" s="130"/>
      <c r="JB61" s="130"/>
      <c r="JQ61" s="130"/>
      <c r="KF61" s="130"/>
      <c r="KU61" s="130"/>
    </row>
    <row r="62" spans="1:318" s="245" customFormat="1" ht="13.8" x14ac:dyDescent="0.3">
      <c r="A62" s="40" t="s">
        <v>529</v>
      </c>
      <c r="B62" s="245" t="s">
        <v>501</v>
      </c>
      <c r="D62" s="122">
        <f>(E60*100)/Q60</f>
        <v>25.876095118898622</v>
      </c>
      <c r="G62" s="122">
        <f>(H60*100)/Q60</f>
        <v>10.200250312891114</v>
      </c>
      <c r="J62" s="122">
        <f>(K60*100)/Q60</f>
        <v>4.8889236545682104</v>
      </c>
      <c r="M62" s="122">
        <f>(N60*100)/Q60</f>
        <v>32.259073842302875</v>
      </c>
      <c r="R62" s="130"/>
      <c r="S62" s="122">
        <f>(T60*100)/AF60</f>
        <v>25.876902713434813</v>
      </c>
      <c r="V62" s="122">
        <f>(W60*100)/AF60</f>
        <v>10.250753731892051</v>
      </c>
      <c r="Y62" s="122">
        <f>(Z60*100)/AF60</f>
        <v>4.8459445547466728</v>
      </c>
      <c r="AB62" s="122">
        <f>(AC60*100)/AF60</f>
        <v>33.436282079564677</v>
      </c>
      <c r="AG62" s="130"/>
      <c r="AH62" s="122">
        <f>(AI60*100)/AU60</f>
        <v>25.105986094624384</v>
      </c>
      <c r="AK62" s="122">
        <f>(AL60*100)/AU60</f>
        <v>10.022045107681873</v>
      </c>
      <c r="AN62" s="122">
        <f>(AO60*100)/AU60</f>
        <v>5.2314736306596572</v>
      </c>
      <c r="AQ62" s="122">
        <f>(AR60*100)/AU60</f>
        <v>33.033745972528408</v>
      </c>
      <c r="AV62" s="130"/>
      <c r="AW62" s="122">
        <f>(AX60*100)/BJ60</f>
        <v>24.338245814851909</v>
      </c>
      <c r="AZ62" s="122">
        <f>(BA60*100)/BJ60</f>
        <v>10.20174560022893</v>
      </c>
      <c r="BC62" s="122">
        <f>(BD60*100)/BJ60</f>
        <v>4.6287022463871796</v>
      </c>
      <c r="BF62" s="122">
        <f>(BG60*100)/BJ60</f>
        <v>33.710115896408645</v>
      </c>
      <c r="BK62" s="130"/>
      <c r="BL62" s="122">
        <f>(BM59*100)/BY59</f>
        <v>22.781065088757398</v>
      </c>
      <c r="BO62" s="122">
        <f>(BP59*100)/BY59</f>
        <v>9.9323753169907008</v>
      </c>
      <c r="BR62" s="122">
        <f>(BS59*100)/BY59</f>
        <v>4.7266835728374188</v>
      </c>
      <c r="BU62" s="122">
        <f>(BV59*100)/BY59</f>
        <v>34.544942237249927</v>
      </c>
      <c r="BZ62" s="130"/>
      <c r="CA62" s="122">
        <f>(CB59*100)/CN59</f>
        <v>22.445133442762479</v>
      </c>
      <c r="CB62" s="122"/>
      <c r="CC62" s="122"/>
      <c r="CD62" s="122">
        <f>(CE59*100)/CN59</f>
        <v>9.2771597057571888</v>
      </c>
      <c r="CE62" s="122"/>
      <c r="CF62" s="122"/>
      <c r="CG62" s="122">
        <f>(CH59*100)/CN59</f>
        <v>4.7236914098121465</v>
      </c>
      <c r="CH62" s="122"/>
      <c r="CJ62" s="122">
        <f>(CK59*100)/CN59</f>
        <v>34.841023770441971</v>
      </c>
      <c r="CK62" s="122"/>
      <c r="CO62" s="130"/>
      <c r="CP62" s="122">
        <f>(CQ59*100)/DC59</f>
        <v>20.824816640615605</v>
      </c>
      <c r="CQ62" s="122"/>
      <c r="CR62" s="122"/>
      <c r="CS62" s="122">
        <f>(CT59*100)/DC59</f>
        <v>9.0717806901526998</v>
      </c>
      <c r="CT62" s="122"/>
      <c r="CU62" s="122"/>
      <c r="CV62" s="122">
        <f>(CW59*100)/DC59</f>
        <v>4.8996032223157391</v>
      </c>
      <c r="CW62" s="122"/>
      <c r="CY62" s="122">
        <f>(CZ59*100)/DC59</f>
        <v>37.218949140315019</v>
      </c>
      <c r="CZ62" s="122"/>
      <c r="DD62" s="130"/>
      <c r="DF62" s="122">
        <f>(DG57*100)/DS57</f>
        <v>21.208517385887415</v>
      </c>
      <c r="DG62" s="122"/>
      <c r="DH62" s="122"/>
      <c r="DI62" s="122">
        <f>(DJ57*100)/DS57</f>
        <v>9.2139540151772561</v>
      </c>
      <c r="DJ62" s="122"/>
      <c r="DK62" s="122"/>
      <c r="DL62" s="122">
        <f>(DM57*100)/DS57</f>
        <v>5.4932608449428022</v>
      </c>
      <c r="DM62" s="122"/>
      <c r="DO62" s="122">
        <f>(DP57*100)/DS57</f>
        <v>34.964322120285424</v>
      </c>
      <c r="DP62" s="122"/>
      <c r="DT62" s="130"/>
      <c r="DV62" s="122">
        <f>(DW57*100)/EI57</f>
        <v>25.637929646623199</v>
      </c>
      <c r="DW62" s="122"/>
      <c r="DX62" s="122"/>
      <c r="DY62" s="122">
        <f>(DZ57*100)/EI57</f>
        <v>10.25517185864928</v>
      </c>
      <c r="DZ62" s="122"/>
      <c r="EA62" s="122"/>
      <c r="EB62" s="122">
        <f>(EC57*100)/EI57</f>
        <v>6.0532882556548335</v>
      </c>
      <c r="EC62" s="122"/>
      <c r="EE62" s="122">
        <f>(EF57*100)/EI57</f>
        <v>31.997102149239314</v>
      </c>
      <c r="EF62" s="122"/>
      <c r="EJ62" s="130"/>
      <c r="EK62" s="122">
        <f>(EL57*100)/EX57</f>
        <v>26.424917793204237</v>
      </c>
      <c r="EL62" s="122"/>
      <c r="EM62" s="122"/>
      <c r="EN62" s="122">
        <f>(EO57*100)/EX57</f>
        <v>10.175374497625137</v>
      </c>
      <c r="EO62" s="122"/>
      <c r="EP62" s="122"/>
      <c r="EQ62" s="122">
        <f>(ER57*100)/EX57</f>
        <v>5.6722689075630255</v>
      </c>
      <c r="ER62" s="122"/>
      <c r="ET62" s="122">
        <f>(EU57*100)/EX57</f>
        <v>31.9693094629156</v>
      </c>
      <c r="EU62" s="122"/>
      <c r="EY62" s="130"/>
      <c r="EZ62" s="122">
        <f>(FA57*100)/FM57</f>
        <v>27.305905773059056</v>
      </c>
      <c r="FA62" s="122"/>
      <c r="FB62" s="122"/>
      <c r="FC62" s="122">
        <f>(FD57*100)/FM57</f>
        <v>9.6964167219641677</v>
      </c>
      <c r="FD62" s="122"/>
      <c r="FE62" s="122"/>
      <c r="FF62" s="122">
        <f>(FG57*100)/FM57</f>
        <v>5.5491041804910415</v>
      </c>
      <c r="FG62" s="122"/>
      <c r="FH62" s="122"/>
      <c r="FI62" s="122">
        <f>(FJ57*100)/FM57</f>
        <v>32.714001327140011</v>
      </c>
      <c r="FN62" s="130"/>
      <c r="FO62" s="122">
        <f>(FP57*100)/GB57</f>
        <v>26.109462350748846</v>
      </c>
      <c r="FP62" s="122"/>
      <c r="FQ62" s="122"/>
      <c r="FR62" s="122">
        <f>(FS57*100)/GB57</f>
        <v>9.0551452826282013</v>
      </c>
      <c r="FS62" s="122"/>
      <c r="FT62" s="122"/>
      <c r="FU62" s="122">
        <f>(FV57*100)/GB57</f>
        <v>6.1701980813030577</v>
      </c>
      <c r="FV62" s="122"/>
      <c r="FW62" s="122"/>
      <c r="FX62" s="122">
        <f>(FY57*100)/GB57</f>
        <v>32.003588929532746</v>
      </c>
      <c r="GC62" s="130"/>
      <c r="GD62" s="122">
        <f>(GE57*100)/GQ57</f>
        <v>23.629918468628148</v>
      </c>
      <c r="GE62" s="122"/>
      <c r="GF62" s="122"/>
      <c r="GG62" s="122">
        <f>(GH57*100)/GQ57</f>
        <v>8.5926976249556901</v>
      </c>
      <c r="GH62" s="122"/>
      <c r="GI62" s="122"/>
      <c r="GJ62" s="122">
        <f>(GK57*100)/GQ57</f>
        <v>6.6288550159517898</v>
      </c>
      <c r="GK62" s="122"/>
      <c r="GL62" s="122"/>
      <c r="GM62" s="122">
        <f>(GN57*100)/GQ57</f>
        <v>32.662176533144276</v>
      </c>
      <c r="GR62" s="130"/>
      <c r="GT62" s="122">
        <f>(GU57*100)/HG57</f>
        <v>25.541019684558016</v>
      </c>
      <c r="GU62" s="122"/>
      <c r="GV62" s="122"/>
      <c r="GW62" s="122">
        <f>(GX57*100)/HG57</f>
        <v>7.2197090108815258</v>
      </c>
      <c r="GX62" s="122"/>
      <c r="GY62" s="122"/>
      <c r="GZ62" s="122">
        <f>(HA57*100)/HG57</f>
        <v>6.4494436972735052</v>
      </c>
      <c r="HA62" s="122"/>
      <c r="HB62" s="122"/>
      <c r="HC62" s="122">
        <f>(HD57*100)/HG57</f>
        <v>30.517178139136814</v>
      </c>
      <c r="HH62" s="130"/>
      <c r="HI62" s="122">
        <f>(HJ57*100)/HV57</f>
        <v>22.033692885710824</v>
      </c>
      <c r="HJ62" s="122"/>
      <c r="HK62" s="122"/>
      <c r="HL62" s="122">
        <f>(HM57*100)/HV57</f>
        <v>6.0901708883771661</v>
      </c>
      <c r="HM62" s="122"/>
      <c r="HN62" s="122"/>
      <c r="HO62" s="122">
        <f>(HP57*100)/HV57</f>
        <v>6.956732517270634</v>
      </c>
      <c r="HP62" s="122"/>
      <c r="HQ62" s="122"/>
      <c r="HR62" s="122">
        <f>(HS57*100)/HV57</f>
        <v>34.626105926554359</v>
      </c>
      <c r="HW62" s="130"/>
      <c r="HX62" s="122">
        <f>(HY57*100)/IK57</f>
        <v>19.540664685220211</v>
      </c>
      <c r="HY62" s="122"/>
      <c r="HZ62" s="122"/>
      <c r="IA62" s="122">
        <f>(IB57*100)/IK57</f>
        <v>5.2526344231288844</v>
      </c>
      <c r="IB62" s="122"/>
      <c r="IC62" s="122"/>
      <c r="ID62" s="122">
        <f>(IE57*100)/IK57</f>
        <v>7.441232099432586</v>
      </c>
      <c r="IG62" s="122">
        <f>(IH57*100)/IK57</f>
        <v>36.482031883274793</v>
      </c>
      <c r="IL62" s="130"/>
      <c r="IN62" s="122">
        <f>(IO60*100)/JA60</f>
        <v>19.690450579658179</v>
      </c>
      <c r="IO62" s="122"/>
      <c r="IP62" s="122"/>
      <c r="IQ62" s="122">
        <f>(IR60*100)/JA60</f>
        <v>5.3304649217162661</v>
      </c>
      <c r="IR62" s="122"/>
      <c r="IS62" s="122"/>
      <c r="IT62" s="122">
        <f>(IU60*100)/JA60</f>
        <v>7.6251942153699055</v>
      </c>
      <c r="IW62" s="122">
        <f>(IX60*100)/JA60</f>
        <v>33.907015656746744</v>
      </c>
      <c r="IX62" s="122"/>
      <c r="JB62" s="130"/>
      <c r="JC62" s="122">
        <f>(JD60*100)/JP60</f>
        <v>22.477597079322933</v>
      </c>
      <c r="JD62" s="122"/>
      <c r="JE62" s="122"/>
      <c r="JF62" s="122">
        <f>(JG60*100)/JP60</f>
        <v>4.6963159641553265</v>
      </c>
      <c r="JG62" s="122"/>
      <c r="JH62" s="122"/>
      <c r="JI62" s="122">
        <f>(JJ60*100)/JP60</f>
        <v>7.7912379688018589</v>
      </c>
      <c r="JJ62" s="122"/>
      <c r="JK62" s="122"/>
      <c r="JL62" s="122">
        <f>(JM60*100)/JP60</f>
        <v>30.849651510122801</v>
      </c>
      <c r="JM62" s="122"/>
      <c r="JQ62" s="130"/>
      <c r="JR62" s="122">
        <f>(JS60*100)/KE60</f>
        <v>20.710667351883121</v>
      </c>
      <c r="JS62" s="122"/>
      <c r="JT62" s="122"/>
      <c r="JU62" s="122">
        <f>(JV60*100)/KE60</f>
        <v>4.2140811981499153</v>
      </c>
      <c r="JV62" s="122"/>
      <c r="JW62" s="122"/>
      <c r="JX62" s="122">
        <f>(JY60*100)/KE60</f>
        <v>8.6043609132956469</v>
      </c>
      <c r="JY62" s="122"/>
      <c r="JZ62" s="122"/>
      <c r="KA62" s="122">
        <f>(KB60*100)/KE60</f>
        <v>34.975405623669332</v>
      </c>
      <c r="KB62" s="122"/>
      <c r="KF62" s="130"/>
      <c r="KG62" s="122">
        <f>(KH60*100)/KT60</f>
        <v>20.316799286086116</v>
      </c>
      <c r="KH62" s="122"/>
      <c r="KI62" s="122"/>
      <c r="KJ62" s="122">
        <f>(KK60*100)/KT60</f>
        <v>4.015765598274708</v>
      </c>
      <c r="KK62" s="122"/>
      <c r="KL62" s="122"/>
      <c r="KM62" s="122">
        <f>(KN60*100)/KT60</f>
        <v>7.42916635680821</v>
      </c>
      <c r="KN62" s="122"/>
      <c r="KO62" s="122"/>
      <c r="KP62" s="122">
        <f>(KQ60*100)/KT60</f>
        <v>35.502342529932328</v>
      </c>
      <c r="KQ62" s="122"/>
      <c r="KU62" s="130"/>
    </row>
    <row r="63" spans="1:318" s="245" customFormat="1" ht="13.8" x14ac:dyDescent="0.3">
      <c r="A63" s="40"/>
      <c r="D63" s="122"/>
      <c r="G63" s="122"/>
      <c r="J63" s="122"/>
      <c r="M63" s="122"/>
      <c r="R63" s="130"/>
      <c r="S63" s="122"/>
      <c r="V63" s="122"/>
      <c r="Y63" s="122"/>
      <c r="AB63" s="122"/>
      <c r="AG63" s="130"/>
      <c r="AH63" s="122"/>
      <c r="AK63" s="122"/>
      <c r="AN63" s="122"/>
      <c r="AQ63" s="122"/>
      <c r="AV63" s="130"/>
      <c r="AW63" s="122"/>
      <c r="AZ63" s="122"/>
      <c r="BC63" s="122"/>
      <c r="BF63" s="122"/>
      <c r="BK63" s="130"/>
      <c r="BL63" s="122"/>
      <c r="BO63" s="122"/>
      <c r="BR63" s="122"/>
      <c r="BU63" s="122"/>
      <c r="BZ63" s="130"/>
      <c r="CA63" s="122"/>
      <c r="CB63" s="122"/>
      <c r="CC63" s="122"/>
      <c r="CD63" s="122"/>
      <c r="CE63" s="122"/>
      <c r="CF63" s="122"/>
      <c r="CG63" s="122"/>
      <c r="CH63" s="122"/>
      <c r="CJ63" s="122"/>
      <c r="CK63" s="122"/>
      <c r="CO63" s="130"/>
      <c r="CP63" s="122"/>
      <c r="CQ63" s="122"/>
      <c r="CR63" s="122"/>
      <c r="CS63" s="122"/>
      <c r="CT63" s="122"/>
      <c r="CU63" s="122"/>
      <c r="CV63" s="122"/>
      <c r="CW63" s="122"/>
      <c r="CY63" s="122"/>
      <c r="CZ63" s="122"/>
      <c r="DD63" s="130"/>
      <c r="DF63" s="122"/>
      <c r="DG63" s="122"/>
      <c r="DH63" s="122"/>
      <c r="DI63" s="122"/>
      <c r="DJ63" s="122"/>
      <c r="DK63" s="122"/>
      <c r="DL63" s="122"/>
      <c r="DM63" s="122"/>
      <c r="DO63" s="122"/>
      <c r="DP63" s="122"/>
      <c r="DT63" s="130"/>
      <c r="DV63" s="122"/>
      <c r="DW63" s="122"/>
      <c r="DX63" s="122"/>
      <c r="DY63" s="122"/>
      <c r="DZ63" s="122"/>
      <c r="EA63" s="122"/>
      <c r="EB63" s="122"/>
      <c r="EC63" s="122"/>
      <c r="EE63" s="122"/>
      <c r="EF63" s="122"/>
      <c r="EJ63" s="130"/>
      <c r="EK63" s="122"/>
      <c r="EL63" s="122"/>
      <c r="EM63" s="122"/>
      <c r="EN63" s="122"/>
      <c r="EO63" s="122"/>
      <c r="EP63" s="122"/>
      <c r="EQ63" s="122"/>
      <c r="ER63" s="122"/>
      <c r="ET63" s="122"/>
      <c r="EU63" s="122"/>
      <c r="EY63" s="130"/>
      <c r="EZ63" s="122"/>
      <c r="FA63" s="122"/>
      <c r="FB63" s="122"/>
      <c r="FC63" s="122"/>
      <c r="FD63" s="122"/>
      <c r="FE63" s="122"/>
      <c r="FF63" s="122"/>
      <c r="FG63" s="122"/>
      <c r="FH63" s="122"/>
      <c r="FI63" s="122"/>
      <c r="FN63" s="130"/>
      <c r="FO63" s="122"/>
      <c r="FP63" s="122"/>
      <c r="FQ63" s="122"/>
      <c r="FR63" s="122"/>
      <c r="FS63" s="122"/>
      <c r="FT63" s="122"/>
      <c r="FU63" s="122"/>
      <c r="FV63" s="122"/>
      <c r="FW63" s="122"/>
      <c r="FX63" s="122"/>
      <c r="GC63" s="130"/>
      <c r="GD63" s="122"/>
      <c r="GE63" s="122"/>
      <c r="GF63" s="122"/>
      <c r="GG63" s="122"/>
      <c r="GH63" s="122"/>
      <c r="GI63" s="122"/>
      <c r="GJ63" s="122"/>
      <c r="GK63" s="122"/>
      <c r="GL63" s="122"/>
      <c r="GM63" s="122"/>
      <c r="GR63" s="130"/>
      <c r="GT63" s="122"/>
      <c r="GU63" s="122"/>
      <c r="GV63" s="122"/>
      <c r="GW63" s="122"/>
      <c r="GX63" s="122"/>
      <c r="GY63" s="122"/>
      <c r="GZ63" s="122"/>
      <c r="HA63" s="122"/>
      <c r="HB63" s="122"/>
      <c r="HC63" s="122"/>
      <c r="HH63" s="130"/>
      <c r="HI63" s="122"/>
      <c r="HJ63" s="122"/>
      <c r="HK63" s="122"/>
      <c r="HL63" s="122"/>
      <c r="HM63" s="122"/>
      <c r="HN63" s="122"/>
      <c r="HO63" s="122"/>
      <c r="HP63" s="122"/>
      <c r="HQ63" s="122"/>
      <c r="HR63" s="122"/>
      <c r="HW63" s="130"/>
      <c r="HX63" s="122"/>
      <c r="HY63" s="122"/>
      <c r="HZ63" s="122"/>
      <c r="IA63" s="122"/>
      <c r="IB63" s="122"/>
      <c r="IC63" s="122"/>
      <c r="ID63" s="122"/>
      <c r="IG63" s="122"/>
      <c r="IL63" s="130"/>
      <c r="IN63" s="122"/>
      <c r="IO63" s="122"/>
      <c r="IP63" s="122"/>
      <c r="IQ63" s="122"/>
      <c r="IR63" s="122"/>
      <c r="IS63" s="122"/>
      <c r="IT63" s="122"/>
      <c r="IW63" s="122"/>
      <c r="IX63" s="122"/>
      <c r="JB63" s="130"/>
      <c r="JC63" s="122"/>
      <c r="JD63" s="122"/>
      <c r="JE63" s="122"/>
      <c r="JF63" s="122"/>
      <c r="JG63" s="122"/>
      <c r="JH63" s="122"/>
      <c r="JI63" s="122"/>
      <c r="JJ63" s="122"/>
      <c r="JK63" s="122"/>
      <c r="JL63" s="122"/>
      <c r="JM63" s="122"/>
      <c r="JQ63" s="130"/>
      <c r="JR63" s="122"/>
      <c r="JS63" s="122"/>
      <c r="JT63" s="122"/>
      <c r="JU63" s="122"/>
      <c r="JV63" s="122"/>
      <c r="JW63" s="122"/>
      <c r="JX63" s="122"/>
      <c r="JY63" s="122"/>
      <c r="JZ63" s="122"/>
      <c r="KA63" s="122"/>
      <c r="KB63" s="122"/>
      <c r="KF63" s="130"/>
      <c r="KG63" s="122"/>
      <c r="KH63" s="122"/>
      <c r="KI63" s="122"/>
      <c r="KJ63" s="122"/>
      <c r="KK63" s="122"/>
      <c r="KL63" s="122"/>
      <c r="KM63" s="122"/>
      <c r="KN63" s="122"/>
      <c r="KO63" s="122"/>
      <c r="KP63" s="122"/>
      <c r="KQ63" s="122"/>
      <c r="KU63" s="130"/>
    </row>
    <row r="64" spans="1:318" s="245" customFormat="1" ht="13.8" x14ac:dyDescent="0.3">
      <c r="A64" s="40" t="s">
        <v>530</v>
      </c>
      <c r="B64" s="245" t="s">
        <v>502</v>
      </c>
      <c r="D64" s="245">
        <f>ROUND(E49+(D50*Q67),0)</f>
        <v>1039</v>
      </c>
      <c r="G64" s="245">
        <f>ROUND(H49+(G50*Q67),0)</f>
        <v>576</v>
      </c>
      <c r="J64" s="245">
        <f>ROUND(K49+(J50*Q67),0)</f>
        <v>262</v>
      </c>
      <c r="M64" s="245">
        <f>ROUND(N49+(M50*Q67),0)</f>
        <v>2528</v>
      </c>
      <c r="P64" s="245" t="s">
        <v>389</v>
      </c>
      <c r="Q64" s="245">
        <f>Q60*0.5</f>
        <v>6392</v>
      </c>
      <c r="R64" s="130"/>
      <c r="S64" s="245">
        <f>ROUND(T49+(S50*AF67),0)</f>
        <v>1065</v>
      </c>
      <c r="V64" s="245">
        <f>ROUND(W49+(V50*AF67),0)</f>
        <v>608</v>
      </c>
      <c r="Y64" s="245">
        <f>ROUND(Z49+(Y50*AF67),0)</f>
        <v>295</v>
      </c>
      <c r="AB64" s="245">
        <f>ROUND(AC49+(AB50*AF67),0)</f>
        <v>2767</v>
      </c>
      <c r="AE64" s="245" t="s">
        <v>389</v>
      </c>
      <c r="AF64" s="245">
        <f>ROUND(AF60*0.5,0)</f>
        <v>6800</v>
      </c>
      <c r="AG64" s="130"/>
      <c r="AH64" s="245">
        <f>ROUND(AI49+(AH50*AU67),0)</f>
        <v>907</v>
      </c>
      <c r="AK64" s="245">
        <f>ROUND(AL49+(AK50*AU67),0)</f>
        <v>544</v>
      </c>
      <c r="AN64" s="245">
        <f>ROUND(AO49+(AN50*AU67),0)</f>
        <v>271</v>
      </c>
      <c r="AQ64" s="245">
        <f>ROUND(AR49+(AQ50*AU67),0)</f>
        <v>2307</v>
      </c>
      <c r="AT64" s="245" t="s">
        <v>389</v>
      </c>
      <c r="AU64" s="245">
        <f>ROUND(AU60*0.5,0)</f>
        <v>5897</v>
      </c>
      <c r="AV64" s="130"/>
      <c r="AW64" s="245">
        <f>ROUND(AX49+(AW50*BJ67),0)</f>
        <v>1046</v>
      </c>
      <c r="AZ64" s="245">
        <f>ROUND(BA49+(AZ50*BJ67),0)</f>
        <v>624</v>
      </c>
      <c r="BC64" s="245">
        <f>ROUND(BD49+(BC50*BJ67),0)</f>
        <v>265</v>
      </c>
      <c r="BF64" s="245">
        <f>ROUND(BG49+(BF50*BJ67),0)</f>
        <v>2799</v>
      </c>
      <c r="BI64" s="245" t="s">
        <v>389</v>
      </c>
      <c r="BJ64" s="245">
        <f>ROUND(BJ60*0.5,0)</f>
        <v>6989</v>
      </c>
      <c r="BK64" s="130"/>
      <c r="BL64" s="245">
        <f>ROUND(BM48+(BL49*BY67),0)</f>
        <v>938</v>
      </c>
      <c r="BO64" s="245">
        <f>ROUND(BP48+(BO49*BY67),0)</f>
        <v>571</v>
      </c>
      <c r="BR64" s="245">
        <f>ROUND(BS48+(BR49*BY67),0)</f>
        <v>316</v>
      </c>
      <c r="BU64" s="245">
        <f>ROUND(BV48+(BU49*BY67),0)</f>
        <v>2868</v>
      </c>
      <c r="BX64" s="245" t="s">
        <v>389</v>
      </c>
      <c r="BY64" s="245">
        <f>ROUND(BY59*0.5,0)</f>
        <v>7098</v>
      </c>
      <c r="BZ64" s="130"/>
      <c r="CA64" s="245">
        <f>ROUND(CB48+(CA49*CN67),0)</f>
        <v>1069</v>
      </c>
      <c r="CD64" s="245">
        <f>ROUND(CE48+(CD49*CN67),0)</f>
        <v>622</v>
      </c>
      <c r="CG64" s="245">
        <f>ROUND(CH48+(CG49*CN67),0)</f>
        <v>343</v>
      </c>
      <c r="CJ64" s="245">
        <f>ROUND(CK48+(CJ49*CN67),0)</f>
        <v>3359</v>
      </c>
      <c r="CM64" s="245" t="s">
        <v>503</v>
      </c>
      <c r="CN64" s="245">
        <f>ROUND(CN59*0.5,0)</f>
        <v>8225</v>
      </c>
      <c r="CO64" s="130"/>
      <c r="CP64" s="245">
        <f>ROUND(CQ48+(CP49*DC67),0)</f>
        <v>1010</v>
      </c>
      <c r="CS64" s="245">
        <f>ROUND(CT48+(CS49*DC67),0)</f>
        <v>626</v>
      </c>
      <c r="CV64" s="245">
        <f>ROUND(CW48+(CV49*DC67),0)</f>
        <v>356</v>
      </c>
      <c r="CY64" s="245">
        <f>ROUND(CZ48+(CY49*DC67),0)</f>
        <v>3572</v>
      </c>
      <c r="DB64" s="245" t="s">
        <v>389</v>
      </c>
      <c r="DC64" s="245">
        <f>ROUND(DC59*0.5,0)</f>
        <v>8317</v>
      </c>
      <c r="DD64" s="130"/>
      <c r="DF64" s="245">
        <f>ROUND(DG46+(DF47*DS67),0)</f>
        <v>1049</v>
      </c>
      <c r="DI64" s="245">
        <f>ROUND(DJ46+(DI47*DS67),0)</f>
        <v>722</v>
      </c>
      <c r="DL64" s="245">
        <f>ROUND(DM46+(DL47*DS67),0)</f>
        <v>395</v>
      </c>
      <c r="DO64" s="245">
        <f>ROUND(DP46+(DO47*DS67),0)</f>
        <v>3544</v>
      </c>
      <c r="DR64" s="245" t="s">
        <v>503</v>
      </c>
      <c r="DS64" s="245">
        <f>ROUND(DS57*0.5,0)</f>
        <v>8829</v>
      </c>
      <c r="DT64" s="130"/>
      <c r="DV64" s="245">
        <f>ROUND(DW47+(DV48*EI67),0)</f>
        <v>1078</v>
      </c>
      <c r="DY64" s="245">
        <f>ROUND(DZ47+(DY48*EI67),0)</f>
        <v>572</v>
      </c>
      <c r="EB64" s="245">
        <f>ROUND(EC47+(EB48*EI67),0)</f>
        <v>310</v>
      </c>
      <c r="EE64" s="245">
        <f>ROUND(EF47+(EE48*EI67),0)</f>
        <v>2265</v>
      </c>
      <c r="EH64" s="245" t="s">
        <v>389</v>
      </c>
      <c r="EI64" s="245">
        <f>ROUND(EI57*0.5,0)</f>
        <v>6212</v>
      </c>
      <c r="EJ64" s="130"/>
      <c r="EK64" s="245">
        <f>ROUND(EL48+(EK49*EX67),0)</f>
        <v>961</v>
      </c>
      <c r="EN64" s="245">
        <f>ROUND(EO48+(EN49*EX67),0)</f>
        <v>491</v>
      </c>
      <c r="EQ64" s="245">
        <f>ROUND(ER48+(EQ49*EX67),0)</f>
        <v>273</v>
      </c>
      <c r="ET64" s="245">
        <f>ROUND(EU48+(ET49*EX67),0)</f>
        <v>2051</v>
      </c>
      <c r="EW64" s="245" t="s">
        <v>389</v>
      </c>
      <c r="EX64" s="245">
        <f>ROUND(EX57*0.5,0)</f>
        <v>5474</v>
      </c>
      <c r="EY64" s="130"/>
      <c r="EZ64" s="245">
        <f>ROUND(FA48+(EZ49*FM67),0)</f>
        <v>1032</v>
      </c>
      <c r="FC64" s="245">
        <f>ROUND(FD48+(FC49*FM67),0)</f>
        <v>561</v>
      </c>
      <c r="FF64" s="245">
        <f>ROUND(FG48+(FF49*FM67),0)</f>
        <v>306</v>
      </c>
      <c r="FI64" s="245">
        <f>ROUND(FJ48+(FI49*FM67),0)</f>
        <v>2352</v>
      </c>
      <c r="FL64" s="245" t="s">
        <v>503</v>
      </c>
      <c r="FM64" s="245">
        <f>ROUND(FM57*0.5,0)</f>
        <v>6028</v>
      </c>
      <c r="FN64" s="130"/>
      <c r="FO64" s="245">
        <f>ROUND(FP48+(FO49*GB67),0)</f>
        <v>1262</v>
      </c>
      <c r="FR64" s="245">
        <f>ROUND(FS48+(FR49*GB67),0)</f>
        <v>593</v>
      </c>
      <c r="FU64" s="245">
        <f>ROUND(FV48+(FU49*GB67),0)</f>
        <v>420</v>
      </c>
      <c r="FX64" s="245">
        <f>ROUND(FY48+(FX49*GB67),0)</f>
        <v>2688</v>
      </c>
      <c r="GA64" s="245" t="s">
        <v>389</v>
      </c>
      <c r="GB64" s="245">
        <f>ROUND(GB57*0.5,0)</f>
        <v>7245</v>
      </c>
      <c r="GC64" s="130"/>
      <c r="GD64" s="245">
        <f>ROUND(GE48+(GD49*GQ67),0)</f>
        <v>1041</v>
      </c>
      <c r="GG64" s="245">
        <f>ROUND(GH48+(GG49*GQ67),0)</f>
        <v>552</v>
      </c>
      <c r="GJ64" s="245">
        <f>ROUND(GK48+(GJ49*GQ67),0)</f>
        <v>427</v>
      </c>
      <c r="GM64" s="245">
        <f>ROUND(GN48+(GM49*GQ67),0)</f>
        <v>2680</v>
      </c>
      <c r="GP64" s="245" t="s">
        <v>389</v>
      </c>
      <c r="GQ64" s="245">
        <f>ROUND(GQ57*0.5,0)</f>
        <v>7053</v>
      </c>
      <c r="GR64" s="130"/>
      <c r="GT64" s="245">
        <f>ROUND(GU45+(GT46*HG67),0)</f>
        <v>1259</v>
      </c>
      <c r="GW64" s="245">
        <f>ROUND(GX45+(GW46*HG67),0)</f>
        <v>571</v>
      </c>
      <c r="GZ64" s="245">
        <f>ROUND(HA45+(GZ46*HG67),0)</f>
        <v>488</v>
      </c>
      <c r="HC64" s="245">
        <f>ROUND(HD45+(HC46*HG67),0)</f>
        <v>2976</v>
      </c>
      <c r="HF64" s="245" t="s">
        <v>503</v>
      </c>
      <c r="HG64" s="245">
        <f>ROUND(HG57*0.5,0)</f>
        <v>8179</v>
      </c>
      <c r="HH64" s="130"/>
      <c r="HI64" s="245">
        <f>ROUND(HJ45+(HI46*HV67),0)</f>
        <v>1084</v>
      </c>
      <c r="HL64" s="245">
        <f>ROUND(HM45+(HL46*HV67),0)</f>
        <v>482</v>
      </c>
      <c r="HO64" s="245">
        <f>ROUND(HP45+(HO46*HV67),0)</f>
        <v>468</v>
      </c>
      <c r="HR64" s="245">
        <f>ROUND(HS45+(HR46*HV67),0)</f>
        <v>3308</v>
      </c>
      <c r="HU64" s="245" t="s">
        <v>389</v>
      </c>
      <c r="HV64" s="245">
        <f>ROUND(HV57*0.5,0)</f>
        <v>8251</v>
      </c>
      <c r="HW64" s="130"/>
      <c r="HX64" s="245">
        <f>ROUND(HY45+(HX46*IK67),0)</f>
        <v>996</v>
      </c>
      <c r="IA64" s="245">
        <f>ROUND(IB45+(IA46*IK67),0)</f>
        <v>461</v>
      </c>
      <c r="ID64" s="245">
        <f>ROUND(IE45+(ID46*IK67),0)</f>
        <v>618</v>
      </c>
      <c r="IG64" s="245">
        <f>ROUND(IH45+(IG46*IK67),0)</f>
        <v>3948</v>
      </c>
      <c r="IJ64" s="245" t="s">
        <v>389</v>
      </c>
      <c r="IK64" s="245">
        <f>ROUND(IK57*0.5,0)</f>
        <v>9253</v>
      </c>
      <c r="IL64" s="130"/>
      <c r="IN64" s="245">
        <f>ROUND(IO44+(IN45*JA67),0)</f>
        <v>915</v>
      </c>
      <c r="IQ64" s="245">
        <f>ROUND(IR44+(IQ45*JA67),0)</f>
        <v>405</v>
      </c>
      <c r="IT64" s="245">
        <f>ROUND(IU44+(IT45*JA67),0)</f>
        <v>532</v>
      </c>
      <c r="IW64" s="245">
        <f>ROUND(IX44+(IW45*JA67),0)</f>
        <v>3311</v>
      </c>
      <c r="IZ64" s="245" t="s">
        <v>389</v>
      </c>
      <c r="JA64" s="245">
        <f>ROUND(JA60*0.5,0)</f>
        <v>8367</v>
      </c>
      <c r="JB64" s="130"/>
      <c r="JC64" s="245">
        <f>ROUND(JD46+(JC47*JP67),0)</f>
        <v>892</v>
      </c>
      <c r="JF64" s="245">
        <f>ROUND(JG46+(JF47*JP67),0)</f>
        <v>248</v>
      </c>
      <c r="JI64" s="245">
        <f>ROUND(JJ46+(JI47*JP67),0)</f>
        <v>393</v>
      </c>
      <c r="JL64" s="245">
        <f>ROUND(JM46+(JL47*JP67),0)</f>
        <v>2140</v>
      </c>
      <c r="JO64" s="245" t="s">
        <v>389</v>
      </c>
      <c r="JP64" s="245">
        <f>ROUND(JP60*0.5,0)</f>
        <v>6026</v>
      </c>
      <c r="JQ64" s="130"/>
      <c r="JR64" s="245">
        <f>ROUND(JS46+(JR47*KE67),0)</f>
        <v>784</v>
      </c>
      <c r="JU64" s="245">
        <f>ROUND(JV46+(JU47*KE67),0)</f>
        <v>286</v>
      </c>
      <c r="JX64" s="245">
        <f>ROUND(JY46+(JX47*KE67),0)</f>
        <v>474</v>
      </c>
      <c r="KA64" s="245">
        <f>ROUND(KB46+(KA47*KE67),0)</f>
        <v>2948</v>
      </c>
      <c r="KD64" s="245" t="s">
        <v>389</v>
      </c>
      <c r="KE64" s="245">
        <f>ROUND(KE60*0.5,0)</f>
        <v>6811</v>
      </c>
      <c r="KF64" s="130"/>
      <c r="KG64" s="245">
        <f>ROUND(KH47+(KG48*KT67),0)</f>
        <v>709</v>
      </c>
      <c r="KJ64" s="245">
        <f>ROUND(KK47+(KJ48*KT67),0)</f>
        <v>248</v>
      </c>
      <c r="KM64" s="245">
        <f>ROUND(KN47+(KM48*KT67),0)</f>
        <v>405</v>
      </c>
      <c r="KP64" s="245">
        <f>ROUND(KQ47+(KP48*KT67),0)</f>
        <v>2864</v>
      </c>
      <c r="KS64" s="245" t="s">
        <v>389</v>
      </c>
      <c r="KT64" s="245">
        <f>ROUND(KT60*0.5,0)</f>
        <v>6724</v>
      </c>
      <c r="KU64" s="130"/>
    </row>
    <row r="65" spans="1:307" s="245" customFormat="1" ht="13.8" x14ac:dyDescent="0.3">
      <c r="A65" s="40" t="s">
        <v>531</v>
      </c>
      <c r="B65" s="245" t="s">
        <v>504</v>
      </c>
      <c r="D65" s="122">
        <f>(D64*100)/Q64</f>
        <v>16.254693366708384</v>
      </c>
      <c r="G65" s="122">
        <f>(G64*100)/Q64</f>
        <v>9.0112640801001245</v>
      </c>
      <c r="J65" s="122">
        <f>(J64*100)/Q64</f>
        <v>4.0988735919899879</v>
      </c>
      <c r="M65" s="122">
        <f>(M64*100)/Q64</f>
        <v>39.549436795994993</v>
      </c>
      <c r="P65" s="245" t="s">
        <v>390</v>
      </c>
      <c r="Q65" s="173">
        <v>2382</v>
      </c>
      <c r="R65" s="130"/>
      <c r="S65" s="122">
        <f>(S64*100)/AF64</f>
        <v>15.661764705882353</v>
      </c>
      <c r="V65" s="122">
        <f>(V64*100)/AF64</f>
        <v>8.9411764705882355</v>
      </c>
      <c r="Y65" s="122">
        <f>(Y64*100)/AF64</f>
        <v>4.3382352941176467</v>
      </c>
      <c r="AB65" s="122">
        <f>(AB64*100)/AF64</f>
        <v>40.691176470588232</v>
      </c>
      <c r="AE65" s="245" t="s">
        <v>390</v>
      </c>
      <c r="AF65" s="173">
        <v>2464</v>
      </c>
      <c r="AG65" s="130"/>
      <c r="AH65" s="122">
        <f>(AH64*100)/AU64</f>
        <v>15.380702051890792</v>
      </c>
      <c r="AK65" s="122">
        <f>(AK64*100)/AU64</f>
        <v>9.2250296761064945</v>
      </c>
      <c r="AN65" s="122">
        <f>(AN64*100)/AU64</f>
        <v>4.595557062913346</v>
      </c>
      <c r="AQ65" s="122">
        <f>(AQ64*100)/AU64</f>
        <v>39.121587247753098</v>
      </c>
      <c r="AT65" s="245" t="s">
        <v>390</v>
      </c>
      <c r="AU65" s="173">
        <v>1708</v>
      </c>
      <c r="AV65" s="130"/>
      <c r="AW65" s="122">
        <f>(AW64*100)/BJ64</f>
        <v>14.966375733295179</v>
      </c>
      <c r="AZ65" s="122">
        <f>(AZ64*100)/BJ64</f>
        <v>8.9283159250250392</v>
      </c>
      <c r="BC65" s="122">
        <f>(BC64*100)/BJ64</f>
        <v>3.7916726284160824</v>
      </c>
      <c r="BF65" s="122">
        <f>(BF64*100)/BJ64</f>
        <v>40.048647875232511</v>
      </c>
      <c r="BI65" s="245" t="s">
        <v>390</v>
      </c>
      <c r="BJ65" s="173">
        <v>2054</v>
      </c>
      <c r="BK65" s="130"/>
      <c r="BL65" s="122">
        <f>(BL64*100)/BY64</f>
        <v>13.214990138067062</v>
      </c>
      <c r="BO65" s="122">
        <f>(BO64*100)/BY64</f>
        <v>8.0445195829811222</v>
      </c>
      <c r="BR65" s="122">
        <f>(BR64*100)/BY64</f>
        <v>4.4519582981121442</v>
      </c>
      <c r="BU65" s="122">
        <f>(BU64*100)/BY64</f>
        <v>40.405748098055788</v>
      </c>
      <c r="BX65" s="245" t="s">
        <v>390</v>
      </c>
      <c r="BY65" s="173">
        <v>2013</v>
      </c>
      <c r="BZ65" s="130"/>
      <c r="CA65" s="122">
        <f>(CA64*100)/CN64</f>
        <v>12.996960486322189</v>
      </c>
      <c r="CB65" s="122"/>
      <c r="CC65" s="122"/>
      <c r="CD65" s="122">
        <f>(CD64*100)/CN64</f>
        <v>7.5623100303951372</v>
      </c>
      <c r="CE65" s="122"/>
      <c r="CF65" s="122"/>
      <c r="CG65" s="122">
        <f>(CG64*100)/CN64</f>
        <v>4.1702127659574471</v>
      </c>
      <c r="CH65" s="122"/>
      <c r="CJ65" s="122">
        <f>(CJ64*100)/CN64</f>
        <v>40.838905775075986</v>
      </c>
      <c r="CK65" s="122"/>
      <c r="CM65" s="245" t="s">
        <v>390</v>
      </c>
      <c r="CN65" s="173">
        <v>2217</v>
      </c>
      <c r="CO65" s="130"/>
      <c r="CP65" s="122">
        <f>(CP64*100)/DC64</f>
        <v>12.143801851629194</v>
      </c>
      <c r="CQ65" s="122"/>
      <c r="CR65" s="122"/>
      <c r="CS65" s="122">
        <f>(CS64*100)/DC64</f>
        <v>7.5267524347721535</v>
      </c>
      <c r="CT65" s="122"/>
      <c r="CU65" s="122"/>
      <c r="CV65" s="122">
        <f>(CV64*100)/DC64</f>
        <v>4.2803895635445475</v>
      </c>
      <c r="CW65" s="122"/>
      <c r="CY65" s="122">
        <f>(CY64*100)/DC64</f>
        <v>42.948178429722255</v>
      </c>
      <c r="CZ65" s="122"/>
      <c r="DB65" s="245" t="s">
        <v>390</v>
      </c>
      <c r="DC65" s="173">
        <v>2234</v>
      </c>
      <c r="DD65" s="130"/>
      <c r="DF65" s="122">
        <f>(DF64*100)/DS64</f>
        <v>11.881300260505153</v>
      </c>
      <c r="DG65" s="122"/>
      <c r="DH65" s="122"/>
      <c r="DI65" s="122">
        <f>(DI64*100)/DS64</f>
        <v>8.1775965568014506</v>
      </c>
      <c r="DJ65" s="122"/>
      <c r="DK65" s="122"/>
      <c r="DL65" s="122">
        <f>(DL64*100)/DS64</f>
        <v>4.4738928530977464</v>
      </c>
      <c r="DM65" s="122"/>
      <c r="DO65" s="122">
        <f>(DO64*100)/DS64</f>
        <v>40.140446256654208</v>
      </c>
      <c r="DP65" s="122"/>
      <c r="DR65" s="245" t="s">
        <v>390</v>
      </c>
      <c r="DS65" s="173">
        <v>2103</v>
      </c>
      <c r="DT65" s="130"/>
      <c r="DV65" s="122">
        <f>(DV64*100)/EI64</f>
        <v>17.353509336767548</v>
      </c>
      <c r="DW65" s="122"/>
      <c r="DX65" s="122"/>
      <c r="DY65" s="122">
        <f>(DY64*100)/EI64</f>
        <v>9.2079845460399223</v>
      </c>
      <c r="DZ65" s="122"/>
      <c r="EA65" s="122"/>
      <c r="EB65" s="122">
        <f>(EB64*100)/EI64</f>
        <v>4.9903412749517067</v>
      </c>
      <c r="EC65" s="122"/>
      <c r="EE65" s="122">
        <f>(EE64*100)/EI64</f>
        <v>36.461687057308438</v>
      </c>
      <c r="EF65" s="122"/>
      <c r="EH65" s="245" t="s">
        <v>390</v>
      </c>
      <c r="EI65" s="173">
        <v>3840</v>
      </c>
      <c r="EJ65" s="130"/>
      <c r="EK65" s="122">
        <f>(EK64*100)/EX64</f>
        <v>17.555717939349652</v>
      </c>
      <c r="EL65" s="122"/>
      <c r="EM65" s="122"/>
      <c r="EN65" s="122">
        <f>(EN64*100)/EX64</f>
        <v>8.9696748264523194</v>
      </c>
      <c r="EO65" s="122"/>
      <c r="EP65" s="122"/>
      <c r="EQ65" s="122">
        <f>(EQ64*100)/EX64</f>
        <v>4.9872122762148337</v>
      </c>
      <c r="ER65" s="122"/>
      <c r="ET65" s="122">
        <f>(ET64*100)/EX64</f>
        <v>37.468030690537084</v>
      </c>
      <c r="EU65" s="122"/>
      <c r="EW65" s="245" t="s">
        <v>390</v>
      </c>
      <c r="EX65" s="173">
        <v>4986</v>
      </c>
      <c r="EY65" s="130"/>
      <c r="EZ65" s="122">
        <f>(EZ64*100)/FM64</f>
        <v>17.120106171201062</v>
      </c>
      <c r="FA65" s="122"/>
      <c r="FB65" s="122"/>
      <c r="FC65" s="122">
        <f>(FC64*100)/FM64</f>
        <v>9.3065693430656928</v>
      </c>
      <c r="FD65" s="122"/>
      <c r="FE65" s="122"/>
      <c r="FF65" s="122">
        <f>(FF64*100)/FM64</f>
        <v>5.0763105507631057</v>
      </c>
      <c r="FG65" s="122"/>
      <c r="FH65" s="122"/>
      <c r="FI65" s="122">
        <f>(FI64*100)/FM64</f>
        <v>39.017916390179167</v>
      </c>
      <c r="FL65" s="245" t="s">
        <v>390</v>
      </c>
      <c r="FM65" s="173">
        <v>5303</v>
      </c>
      <c r="FN65" s="130"/>
      <c r="FO65" s="122">
        <f>(FO64*100)/GB64</f>
        <v>17.418909592822637</v>
      </c>
      <c r="FP65" s="122"/>
      <c r="FQ65" s="122"/>
      <c r="FR65" s="122">
        <f>(FR64*100)/GB64</f>
        <v>8.1849551414768804</v>
      </c>
      <c r="FS65" s="122"/>
      <c r="FT65" s="122"/>
      <c r="FU65" s="122">
        <f>(FU64*100)/GB64</f>
        <v>5.7971014492753623</v>
      </c>
      <c r="FV65" s="122"/>
      <c r="FW65" s="122"/>
      <c r="FX65" s="122">
        <f>(FX64*100)/GB64</f>
        <v>37.10144927536232</v>
      </c>
      <c r="GA65" s="245" t="s">
        <v>390</v>
      </c>
      <c r="GB65" s="173">
        <v>5901</v>
      </c>
      <c r="GC65" s="130"/>
      <c r="GD65" s="122">
        <f>(GD64*100)/GQ64</f>
        <v>14.759676733304977</v>
      </c>
      <c r="GE65" s="122"/>
      <c r="GF65" s="122"/>
      <c r="GG65" s="122">
        <f>(GG64*100)/GQ64</f>
        <v>7.8264568268821781</v>
      </c>
      <c r="GH65" s="122"/>
      <c r="GI65" s="122"/>
      <c r="GJ65" s="122">
        <f>(GJ64*100)/GQ64</f>
        <v>6.0541613497802356</v>
      </c>
      <c r="GK65" s="122"/>
      <c r="GL65" s="122"/>
      <c r="GM65" s="122">
        <f>(GM64*100)/GQ64</f>
        <v>37.998015029065648</v>
      </c>
      <c r="GP65" s="245" t="s">
        <v>390</v>
      </c>
      <c r="GQ65" s="173">
        <v>6026</v>
      </c>
      <c r="GR65" s="130"/>
      <c r="GT65" s="122">
        <f>(GT64*100)/HG64</f>
        <v>15.393079838611078</v>
      </c>
      <c r="GU65" s="122"/>
      <c r="GV65" s="122"/>
      <c r="GW65" s="122">
        <f>(GW64*100)/HG64</f>
        <v>6.9812935566695193</v>
      </c>
      <c r="GX65" s="122"/>
      <c r="GY65" s="122"/>
      <c r="GZ65" s="122">
        <f>(GZ64*100)/HG64</f>
        <v>5.9664995720748255</v>
      </c>
      <c r="HA65" s="122"/>
      <c r="HB65" s="122"/>
      <c r="HC65" s="122">
        <f>(HC64*100)/HG64</f>
        <v>36.385866242816974</v>
      </c>
      <c r="HF65" s="245" t="s">
        <v>390</v>
      </c>
      <c r="HG65" s="173">
        <v>6293</v>
      </c>
      <c r="HH65" s="130"/>
      <c r="HI65" s="122">
        <f>(HI64*100)/HV64</f>
        <v>13.137801478608653</v>
      </c>
      <c r="HJ65" s="122"/>
      <c r="HK65" s="122"/>
      <c r="HL65" s="122">
        <f>(HL64*100)/HV64</f>
        <v>5.841716155617501</v>
      </c>
      <c r="HM65" s="122"/>
      <c r="HN65" s="122"/>
      <c r="HO65" s="122">
        <f>(HO64*100)/HV64</f>
        <v>5.6720397527572413</v>
      </c>
      <c r="HP65" s="122"/>
      <c r="HQ65" s="122"/>
      <c r="HR65" s="122">
        <f>(HR64*100)/HV64</f>
        <v>40.092110047266999</v>
      </c>
      <c r="HU65" s="245" t="s">
        <v>390</v>
      </c>
      <c r="HV65" s="173">
        <v>6844</v>
      </c>
      <c r="HW65" s="130"/>
      <c r="HX65" s="122">
        <f>(HX64*100)/IK64</f>
        <v>10.76407651572463</v>
      </c>
      <c r="HY65" s="122"/>
      <c r="HZ65" s="122"/>
      <c r="IA65" s="122">
        <f>(IA64*100)/IK64</f>
        <v>4.9821679455311791</v>
      </c>
      <c r="IB65" s="122"/>
      <c r="IC65" s="122"/>
      <c r="ID65" s="122">
        <f>(ID64*100)/IK64</f>
        <v>6.6789149465038369</v>
      </c>
      <c r="IG65" s="122">
        <f>(IG64*100)/IK64</f>
        <v>42.667243056306063</v>
      </c>
      <c r="IJ65" s="245" t="s">
        <v>390</v>
      </c>
      <c r="IK65" s="173">
        <v>8022</v>
      </c>
      <c r="IL65" s="130"/>
      <c r="IN65" s="122">
        <f>(IN64*100)/JA64</f>
        <v>10.935819290068125</v>
      </c>
      <c r="IO65" s="122"/>
      <c r="IP65" s="122"/>
      <c r="IQ65" s="122">
        <f>(IQ64*100)/JA64</f>
        <v>4.8404446038006457</v>
      </c>
      <c r="IR65" s="122"/>
      <c r="IS65" s="122"/>
      <c r="IT65" s="122">
        <f>(IT64*100)/JA64</f>
        <v>6.358312417831959</v>
      </c>
      <c r="IW65" s="122">
        <f>(IW64*100)/JA64</f>
        <v>39.572128600454164</v>
      </c>
      <c r="IX65" s="122"/>
      <c r="IZ65" s="245" t="s">
        <v>390</v>
      </c>
      <c r="JA65" s="173">
        <v>6763</v>
      </c>
      <c r="JB65" s="130"/>
      <c r="JC65" s="122">
        <f>(JC64*100)/JP64</f>
        <v>14.802522402920678</v>
      </c>
      <c r="JD65" s="122"/>
      <c r="JE65" s="122"/>
      <c r="JF65" s="122">
        <f>(JF64*100)/JP64</f>
        <v>4.1154995021573182</v>
      </c>
      <c r="JG65" s="122"/>
      <c r="JH65" s="122"/>
      <c r="JI65" s="122">
        <f>(JI64*100)/JP64</f>
        <v>6.5217391304347823</v>
      </c>
      <c r="JJ65" s="122"/>
      <c r="JK65" s="122"/>
      <c r="JL65" s="122">
        <f>(JL64*100)/JP64</f>
        <v>35.512777962163959</v>
      </c>
      <c r="JM65" s="122"/>
      <c r="JO65" s="245" t="s">
        <v>390</v>
      </c>
      <c r="JP65" s="173">
        <v>5462</v>
      </c>
      <c r="JQ65" s="130"/>
      <c r="JR65" s="122">
        <f>(JR64*100)/KE64</f>
        <v>11.510791366906474</v>
      </c>
      <c r="JS65" s="122"/>
      <c r="JT65" s="122"/>
      <c r="JU65" s="122">
        <f>(JU64*100)/KE64</f>
        <v>4.1990897078255767</v>
      </c>
      <c r="JV65" s="122"/>
      <c r="JW65" s="122"/>
      <c r="JX65" s="122">
        <f>(JX64*100)/KE64</f>
        <v>6.9593304947878432</v>
      </c>
      <c r="JY65" s="122"/>
      <c r="JZ65" s="122"/>
      <c r="KA65" s="122">
        <f>(KA64*100)/KE64</f>
        <v>43.282924680663633</v>
      </c>
      <c r="KB65" s="122"/>
      <c r="KD65" s="245" t="s">
        <v>390</v>
      </c>
      <c r="KE65" s="173">
        <v>5256</v>
      </c>
      <c r="KF65" s="130"/>
      <c r="KG65" s="122">
        <f>(KG64*100)/KT64</f>
        <v>10.544318857822725</v>
      </c>
      <c r="KH65" s="122"/>
      <c r="KI65" s="122"/>
      <c r="KJ65" s="122">
        <f>(KJ64*100)/KT64</f>
        <v>3.6882807852468771</v>
      </c>
      <c r="KK65" s="122"/>
      <c r="KL65" s="122"/>
      <c r="KM65" s="122">
        <f>(KM64*100)/KT64</f>
        <v>6.0232004759071982</v>
      </c>
      <c r="KN65" s="122"/>
      <c r="KO65" s="122"/>
      <c r="KP65" s="122">
        <f>(KP64*100)/KT64</f>
        <v>42.593694229625221</v>
      </c>
      <c r="KQ65" s="122"/>
      <c r="KS65" s="245" t="s">
        <v>390</v>
      </c>
      <c r="KT65" s="173">
        <v>6607</v>
      </c>
      <c r="KU65" s="130"/>
    </row>
    <row r="66" spans="1:307" s="245" customFormat="1" ht="13.8" x14ac:dyDescent="0.3">
      <c r="P66" s="245" t="s">
        <v>392</v>
      </c>
      <c r="Q66" s="173">
        <v>5111</v>
      </c>
      <c r="R66" s="130"/>
      <c r="AE66" s="245" t="s">
        <v>392</v>
      </c>
      <c r="AF66" s="173">
        <v>5435</v>
      </c>
      <c r="AG66" s="130"/>
      <c r="AT66" s="245" t="s">
        <v>392</v>
      </c>
      <c r="AU66" s="173">
        <v>4636</v>
      </c>
      <c r="AV66" s="130"/>
      <c r="BI66" s="245" t="s">
        <v>392</v>
      </c>
      <c r="BJ66" s="173">
        <v>5590</v>
      </c>
      <c r="BK66" s="130"/>
      <c r="BX66" s="245" t="s">
        <v>392</v>
      </c>
      <c r="BY66" s="173">
        <v>5892</v>
      </c>
      <c r="BZ66" s="130"/>
      <c r="CM66" s="245" t="s">
        <v>392</v>
      </c>
      <c r="CN66" s="173">
        <v>6583</v>
      </c>
      <c r="CO66" s="130"/>
      <c r="DB66" s="245" t="s">
        <v>392</v>
      </c>
      <c r="DC66" s="173">
        <v>6626</v>
      </c>
      <c r="DD66" s="130"/>
      <c r="DR66" s="245" t="s">
        <v>392</v>
      </c>
      <c r="DS66" s="173">
        <v>7086</v>
      </c>
      <c r="DT66" s="130"/>
      <c r="EH66" s="245" t="s">
        <v>392</v>
      </c>
      <c r="EI66" s="173">
        <v>2657</v>
      </c>
      <c r="EJ66" s="130"/>
      <c r="EW66" s="245" t="s">
        <v>392</v>
      </c>
      <c r="EX66" s="173">
        <v>1670</v>
      </c>
      <c r="EY66" s="130"/>
      <c r="FL66" s="245" t="s">
        <v>392</v>
      </c>
      <c r="FM66" s="173">
        <v>1818</v>
      </c>
      <c r="FN66" s="130"/>
      <c r="GA66" s="245" t="s">
        <v>392</v>
      </c>
      <c r="GB66" s="173">
        <v>2320</v>
      </c>
      <c r="GC66" s="130"/>
      <c r="GP66" s="245" t="s">
        <v>392</v>
      </c>
      <c r="GQ66" s="173">
        <v>2055</v>
      </c>
      <c r="GR66" s="130"/>
      <c r="HF66" s="245" t="s">
        <v>392</v>
      </c>
      <c r="HG66" s="173">
        <v>2417</v>
      </c>
      <c r="HH66" s="130"/>
      <c r="HU66" s="245" t="s">
        <v>392</v>
      </c>
      <c r="HV66" s="173">
        <v>2530</v>
      </c>
      <c r="HW66" s="130"/>
      <c r="IJ66" s="245" t="s">
        <v>392</v>
      </c>
      <c r="IK66" s="173">
        <v>2892</v>
      </c>
      <c r="IL66" s="130"/>
      <c r="IZ66" s="245" t="s">
        <v>392</v>
      </c>
      <c r="JA66" s="173">
        <v>2565</v>
      </c>
      <c r="JB66" s="130"/>
      <c r="JO66" s="245" t="s">
        <v>392</v>
      </c>
      <c r="JP66" s="173">
        <v>1366</v>
      </c>
      <c r="JQ66" s="130"/>
      <c r="KD66" s="245" t="s">
        <v>392</v>
      </c>
      <c r="KE66" s="173">
        <v>1751</v>
      </c>
      <c r="KF66" s="130"/>
      <c r="KS66" s="245" t="s">
        <v>392</v>
      </c>
      <c r="KT66" s="173">
        <v>1242</v>
      </c>
      <c r="KU66" s="130"/>
    </row>
    <row r="67" spans="1:307" s="245" customFormat="1" ht="13.8" x14ac:dyDescent="0.3">
      <c r="P67" s="245" t="s">
        <v>394</v>
      </c>
      <c r="Q67" s="122">
        <f>(Q64-Q65)/Q66</f>
        <v>0.78458227352768539</v>
      </c>
      <c r="R67" s="130"/>
      <c r="AE67" s="245" t="s">
        <v>394</v>
      </c>
      <c r="AF67" s="122">
        <f>(AF64-AF65)/AF66</f>
        <v>0.79779208831646731</v>
      </c>
      <c r="AG67" s="130"/>
      <c r="AT67" s="245" t="s">
        <v>394</v>
      </c>
      <c r="AU67" s="122">
        <f>(AU64-AU65)/AU66</f>
        <v>0.90358067299396028</v>
      </c>
      <c r="AV67" s="130"/>
      <c r="BI67" s="245" t="s">
        <v>394</v>
      </c>
      <c r="BJ67" s="122">
        <f>(BJ64-BJ65)/BJ66</f>
        <v>0.88282647584973162</v>
      </c>
      <c r="BK67" s="130"/>
      <c r="BX67" s="245" t="s">
        <v>394</v>
      </c>
      <c r="BY67" s="122">
        <f>(BY64-BY65)/BY66</f>
        <v>0.86303462321792257</v>
      </c>
      <c r="BZ67" s="130"/>
      <c r="CM67" s="245" t="s">
        <v>394</v>
      </c>
      <c r="CN67" s="122">
        <f>(CN64-CN65)/CN66</f>
        <v>0.91265380525596229</v>
      </c>
      <c r="CO67" s="130"/>
      <c r="DB67" s="245" t="s">
        <v>394</v>
      </c>
      <c r="DC67" s="122">
        <f>(DC64-DC65)/DC66</f>
        <v>0.91805010564443101</v>
      </c>
      <c r="DD67" s="130"/>
      <c r="DR67" s="245" t="s">
        <v>394</v>
      </c>
      <c r="DS67" s="122">
        <f>(DS64-DS65)/DS66</f>
        <v>0.94919559695173583</v>
      </c>
      <c r="DT67" s="130"/>
      <c r="EH67" s="245" t="s">
        <v>394</v>
      </c>
      <c r="EI67" s="122">
        <f>(EI64-EI65)/EI66</f>
        <v>0.89273616861121563</v>
      </c>
      <c r="EJ67" s="130"/>
      <c r="EW67" s="245" t="s">
        <v>394</v>
      </c>
      <c r="EX67" s="122">
        <f>(EX64-EX65)/EX66</f>
        <v>0.29221556886227545</v>
      </c>
      <c r="EY67" s="130"/>
      <c r="FL67" s="245" t="s">
        <v>394</v>
      </c>
      <c r="FM67" s="122">
        <f>(FM64-FM65)/FM66</f>
        <v>0.3987898789878988</v>
      </c>
      <c r="FN67" s="130"/>
      <c r="GA67" s="245" t="s">
        <v>394</v>
      </c>
      <c r="GB67" s="122">
        <f>(GB64-GB65)/GB66</f>
        <v>0.57931034482758625</v>
      </c>
      <c r="GC67" s="130"/>
      <c r="GP67" s="245" t="s">
        <v>394</v>
      </c>
      <c r="GQ67" s="122">
        <f>(GQ64-GQ65)/GQ66</f>
        <v>0.49975669099756692</v>
      </c>
      <c r="GR67" s="130"/>
      <c r="HF67" s="245" t="s">
        <v>394</v>
      </c>
      <c r="HG67" s="122">
        <f>(HG64-HG65)/HG66</f>
        <v>0.78030616466694247</v>
      </c>
      <c r="HH67" s="130"/>
      <c r="HU67" s="245" t="s">
        <v>394</v>
      </c>
      <c r="HV67" s="122">
        <f>(HV64-HV65)/HV66</f>
        <v>0.55612648221343874</v>
      </c>
      <c r="HW67" s="130"/>
      <c r="IJ67" s="245" t="s">
        <v>394</v>
      </c>
      <c r="IK67" s="122">
        <f>(IK64-IK65)/IK66</f>
        <v>0.42565698478561548</v>
      </c>
      <c r="IL67" s="130"/>
      <c r="IZ67" s="245" t="s">
        <v>394</v>
      </c>
      <c r="JA67" s="122">
        <f>(JA64-JA65)/JA66</f>
        <v>0.62534113060428853</v>
      </c>
      <c r="JB67" s="130"/>
      <c r="JO67" s="245" t="s">
        <v>394</v>
      </c>
      <c r="JP67" s="122">
        <f>(JP64-JP65)/JP66</f>
        <v>0.41288433382137629</v>
      </c>
      <c r="JQ67" s="130"/>
      <c r="KD67" s="245" t="s">
        <v>394</v>
      </c>
      <c r="KE67" s="122">
        <f>(KE64-KE65)/KE66</f>
        <v>0.88806396344945748</v>
      </c>
      <c r="KF67" s="130"/>
      <c r="KS67" s="245" t="s">
        <v>394</v>
      </c>
      <c r="KT67" s="122">
        <f>(KT64-KT65)/KT66</f>
        <v>9.420289855072464E-2</v>
      </c>
      <c r="KU67" s="130"/>
    </row>
    <row r="68" spans="1:307" s="245" customFormat="1" ht="13.8" hidden="1" x14ac:dyDescent="0.3">
      <c r="R68" s="130"/>
      <c r="AG68" s="130"/>
      <c r="AV68" s="130"/>
      <c r="BK68" s="130"/>
      <c r="BZ68" s="130"/>
      <c r="CO68" s="130"/>
      <c r="DD68" s="130"/>
      <c r="DT68" s="130"/>
      <c r="EJ68" s="130"/>
      <c r="EY68" s="130"/>
      <c r="FN68" s="130"/>
      <c r="GC68" s="130"/>
      <c r="GR68" s="130"/>
      <c r="HH68" s="130"/>
      <c r="HW68" s="130"/>
      <c r="IL68" s="130"/>
      <c r="JB68" s="130"/>
      <c r="JQ68" s="130"/>
      <c r="KF68" s="130"/>
      <c r="KU68" s="130"/>
    </row>
    <row r="69" spans="1:307" s="245" customFormat="1" ht="13.8" hidden="1" x14ac:dyDescent="0.3">
      <c r="A69" s="40" t="s">
        <v>505</v>
      </c>
      <c r="B69" s="245" t="s">
        <v>506</v>
      </c>
      <c r="D69" s="245">
        <f>ROUND(E53+(D54*Q72),0)</f>
        <v>2755</v>
      </c>
      <c r="G69" s="245">
        <f>ROUND(H53+(G54*Q72),0)</f>
        <v>1139</v>
      </c>
      <c r="J69" s="245">
        <f>ROUND(K53+(J54*N72),0)</f>
        <v>529</v>
      </c>
      <c r="M69" s="245">
        <f>ROUND(N53+(M54*Q72),0)</f>
        <v>3891</v>
      </c>
      <c r="P69" s="245" t="s">
        <v>396</v>
      </c>
      <c r="Q69" s="245">
        <f>ROUND(Q60*0.9,0)</f>
        <v>11506</v>
      </c>
      <c r="R69" s="130"/>
      <c r="S69" s="245">
        <f>ROUND(T53+(S54*AF72),0)</f>
        <v>3223</v>
      </c>
      <c r="V69" s="245">
        <f>ROUND(W53+(V54*AF72),0)</f>
        <v>1290</v>
      </c>
      <c r="Y69" s="245">
        <f>ROUND(Z53+(Y54*AC72),0)</f>
        <v>567</v>
      </c>
      <c r="AB69" s="245">
        <f>ROUND(AC53+(AB54*AF72),0)</f>
        <v>4496</v>
      </c>
      <c r="AE69" s="245" t="s">
        <v>396</v>
      </c>
      <c r="AF69" s="245">
        <f>ROUND(AF60*0.9,0)</f>
        <v>12239</v>
      </c>
      <c r="AG69" s="130"/>
      <c r="AH69" s="245">
        <f>ROUND(AI53+(AH54*AU72),0)</f>
        <v>1913</v>
      </c>
      <c r="AK69" s="245">
        <f>ROUND(AL53+(AK54*AU72),0)</f>
        <v>927</v>
      </c>
      <c r="AN69" s="245">
        <f>ROUND(AO53+(AN54*AR72),0)</f>
        <v>505</v>
      </c>
      <c r="AQ69" s="245">
        <f>ROUND(AR53+(AQ54*AU72),0)</f>
        <v>3352</v>
      </c>
      <c r="AT69" s="245" t="s">
        <v>396</v>
      </c>
      <c r="AU69" s="245">
        <f>ROUND(AU60*0.9,0)</f>
        <v>10615</v>
      </c>
      <c r="AV69" s="130"/>
      <c r="AW69" s="245">
        <f>ROUND(AX53+(AW54*BJ72),0)</f>
        <v>3240</v>
      </c>
      <c r="AZ69" s="245">
        <f>ROUND(BA53+(AZ54*BJ72),0)</f>
        <v>1362</v>
      </c>
      <c r="BC69" s="245">
        <f>ROUND(BD53+(BC54*BG72),0)</f>
        <v>529</v>
      </c>
      <c r="BF69" s="245">
        <f>ROUND(BG53+(BF54*BJ72),0)</f>
        <v>4632</v>
      </c>
      <c r="BI69" s="245" t="s">
        <v>396</v>
      </c>
      <c r="BJ69" s="245">
        <f>ROUND(BJ60*0.9,0)</f>
        <v>12580</v>
      </c>
      <c r="BK69" s="130"/>
      <c r="BL69" s="245">
        <f>ROUND(BM53+(BL54*BY72),0)</f>
        <v>-4591</v>
      </c>
      <c r="BO69" s="245">
        <f>ROUND(BP53+(BO54*BY72),0)</f>
        <v>-778</v>
      </c>
      <c r="BR69" s="245">
        <f>ROUND(BS53+(BR54*BV72),0)</f>
        <v>577</v>
      </c>
      <c r="BU69" s="245">
        <f>ROUND(BV53+(BU54*BY72),0)</f>
        <v>530</v>
      </c>
      <c r="BX69" s="245" t="s">
        <v>396</v>
      </c>
      <c r="BY69" s="245">
        <f>ROUND(BY60*0.9,0)</f>
        <v>0</v>
      </c>
      <c r="BZ69" s="130"/>
      <c r="CM69" s="245" t="s">
        <v>396</v>
      </c>
      <c r="CO69" s="130"/>
      <c r="DB69" s="245" t="s">
        <v>396</v>
      </c>
      <c r="DD69" s="130"/>
      <c r="DR69" s="245" t="s">
        <v>396</v>
      </c>
      <c r="DT69" s="130"/>
      <c r="EH69" s="245" t="s">
        <v>396</v>
      </c>
      <c r="EJ69" s="130"/>
      <c r="EW69" s="245" t="s">
        <v>396</v>
      </c>
      <c r="EY69" s="130"/>
      <c r="FL69" s="245" t="s">
        <v>396</v>
      </c>
      <c r="FN69" s="130"/>
      <c r="GA69" s="245" t="s">
        <v>396</v>
      </c>
      <c r="GC69" s="130"/>
      <c r="GP69" s="245" t="s">
        <v>396</v>
      </c>
      <c r="GR69" s="130"/>
      <c r="HF69" s="245" t="s">
        <v>396</v>
      </c>
      <c r="HH69" s="130"/>
      <c r="HU69" s="245" t="s">
        <v>396</v>
      </c>
      <c r="HW69" s="130"/>
      <c r="IJ69" s="245" t="s">
        <v>396</v>
      </c>
      <c r="IL69" s="130"/>
      <c r="IZ69" s="245" t="s">
        <v>396</v>
      </c>
      <c r="JB69" s="130"/>
      <c r="JO69" s="245" t="s">
        <v>396</v>
      </c>
      <c r="JQ69" s="130"/>
      <c r="KD69" s="245" t="s">
        <v>396</v>
      </c>
      <c r="KF69" s="130"/>
      <c r="KS69" s="245" t="s">
        <v>396</v>
      </c>
      <c r="KU69" s="130"/>
    </row>
    <row r="70" spans="1:307" s="245" customFormat="1" ht="13.8" hidden="1" x14ac:dyDescent="0.3">
      <c r="B70" s="245" t="s">
        <v>507</v>
      </c>
      <c r="D70" s="122">
        <f>(D69*100)/Q69</f>
        <v>23.944029202155399</v>
      </c>
      <c r="G70" s="122">
        <f>(G69*100)/Q69</f>
        <v>9.899183034938293</v>
      </c>
      <c r="J70" s="122" t="e">
        <f>(J69*100)/N69</f>
        <v>#DIV/0!</v>
      </c>
      <c r="M70" s="122">
        <f>(M69*100)/Q69</f>
        <v>33.817138884060491</v>
      </c>
      <c r="P70" s="245" t="s">
        <v>397</v>
      </c>
      <c r="Q70" s="176">
        <v>11268</v>
      </c>
      <c r="R70" s="130"/>
      <c r="S70" s="122">
        <f>(S69*100)/AF69</f>
        <v>26.333850804804314</v>
      </c>
      <c r="V70" s="122">
        <f>(V69*100)/AF69</f>
        <v>10.54007680366043</v>
      </c>
      <c r="Y70" s="122" t="e">
        <f>(Y69*100)/AC69</f>
        <v>#DIV/0!</v>
      </c>
      <c r="AB70" s="122">
        <f>(AB69*100)/AF69</f>
        <v>36.735027371517283</v>
      </c>
      <c r="AE70" s="245" t="s">
        <v>397</v>
      </c>
      <c r="AF70" s="176">
        <v>11268</v>
      </c>
      <c r="AG70" s="130"/>
      <c r="AH70" s="122">
        <f>(AH69*100)/AU69</f>
        <v>18.021667451719264</v>
      </c>
      <c r="AK70" s="122">
        <f>(AK69*100)/AU69</f>
        <v>8.7329251059821011</v>
      </c>
      <c r="AN70" s="122" t="e">
        <f>(AN69*100)/AR69</f>
        <v>#DIV/0!</v>
      </c>
      <c r="AQ70" s="122">
        <f>(AQ69*100)/AU69</f>
        <v>31.577955723033444</v>
      </c>
      <c r="AT70" s="245" t="s">
        <v>397</v>
      </c>
      <c r="AU70" s="176">
        <v>11268</v>
      </c>
      <c r="AV70" s="130"/>
      <c r="AW70" s="122">
        <f>(AW69*100)/BJ69</f>
        <v>25.755166931637518</v>
      </c>
      <c r="AZ70" s="122">
        <f>(AZ69*100)/BJ69</f>
        <v>10.826709062003181</v>
      </c>
      <c r="BC70" s="122" t="e">
        <f>(BC69*100)/BG69</f>
        <v>#DIV/0!</v>
      </c>
      <c r="BF70" s="122">
        <f>(BF69*100)/BJ69</f>
        <v>36.820349761526231</v>
      </c>
      <c r="BI70" s="245" t="s">
        <v>397</v>
      </c>
      <c r="BJ70" s="176">
        <v>11268</v>
      </c>
      <c r="BK70" s="130"/>
      <c r="BL70" s="122" t="e">
        <f>(BL69*100)/BY69</f>
        <v>#DIV/0!</v>
      </c>
      <c r="BO70" s="122" t="e">
        <f>(BO69*100)/BY69</f>
        <v>#DIV/0!</v>
      </c>
      <c r="BR70" s="122" t="e">
        <f>(BR69*100)/BV69</f>
        <v>#DIV/0!</v>
      </c>
      <c r="BU70" s="122" t="e">
        <f>(BU69*100)/BY69</f>
        <v>#DIV/0!</v>
      </c>
      <c r="BX70" s="245" t="s">
        <v>397</v>
      </c>
      <c r="BY70" s="176">
        <v>11268</v>
      </c>
      <c r="BZ70" s="130"/>
      <c r="CM70" s="245" t="s">
        <v>397</v>
      </c>
      <c r="CO70" s="130"/>
      <c r="DB70" s="245" t="s">
        <v>397</v>
      </c>
      <c r="DD70" s="130"/>
      <c r="DR70" s="245" t="s">
        <v>397</v>
      </c>
      <c r="DT70" s="130"/>
      <c r="EH70" s="245" t="s">
        <v>397</v>
      </c>
      <c r="EJ70" s="130"/>
      <c r="EW70" s="245" t="s">
        <v>397</v>
      </c>
      <c r="EY70" s="130"/>
      <c r="FL70" s="245" t="s">
        <v>397</v>
      </c>
      <c r="FN70" s="130"/>
      <c r="GA70" s="245" t="s">
        <v>397</v>
      </c>
      <c r="GC70" s="130"/>
      <c r="GP70" s="245" t="s">
        <v>397</v>
      </c>
      <c r="GR70" s="130"/>
      <c r="HF70" s="245" t="s">
        <v>397</v>
      </c>
      <c r="HH70" s="130"/>
      <c r="HU70" s="245" t="s">
        <v>397</v>
      </c>
      <c r="HW70" s="130"/>
      <c r="IJ70" s="245" t="s">
        <v>397</v>
      </c>
      <c r="IL70" s="130"/>
      <c r="IZ70" s="245" t="s">
        <v>397</v>
      </c>
      <c r="JB70" s="130"/>
      <c r="JO70" s="245" t="s">
        <v>397</v>
      </c>
      <c r="JQ70" s="130"/>
      <c r="KD70" s="245" t="s">
        <v>397</v>
      </c>
      <c r="KF70" s="130"/>
      <c r="KS70" s="245" t="s">
        <v>397</v>
      </c>
      <c r="KU70" s="130"/>
    </row>
    <row r="71" spans="1:307" s="245" customFormat="1" ht="13.8" hidden="1" x14ac:dyDescent="0.3">
      <c r="D71" s="122"/>
      <c r="G71" s="122"/>
      <c r="P71" s="245" t="s">
        <v>398</v>
      </c>
      <c r="Q71" s="176">
        <v>399</v>
      </c>
      <c r="R71" s="130"/>
      <c r="S71" s="122"/>
      <c r="V71" s="122"/>
      <c r="AE71" s="245" t="s">
        <v>398</v>
      </c>
      <c r="AF71" s="176">
        <v>399</v>
      </c>
      <c r="AG71" s="130"/>
      <c r="AH71" s="122"/>
      <c r="AK71" s="122"/>
      <c r="AT71" s="245" t="s">
        <v>398</v>
      </c>
      <c r="AU71" s="176">
        <v>399</v>
      </c>
      <c r="AV71" s="130"/>
      <c r="AW71" s="122"/>
      <c r="AZ71" s="122"/>
      <c r="BI71" s="245" t="s">
        <v>398</v>
      </c>
      <c r="BJ71" s="176">
        <v>399</v>
      </c>
      <c r="BK71" s="130"/>
      <c r="BL71" s="122"/>
      <c r="BO71" s="122"/>
      <c r="BX71" s="245" t="s">
        <v>398</v>
      </c>
      <c r="BY71" s="176">
        <v>399</v>
      </c>
      <c r="BZ71" s="130"/>
      <c r="CM71" s="245" t="s">
        <v>398</v>
      </c>
      <c r="CO71" s="130"/>
      <c r="DB71" s="245" t="s">
        <v>398</v>
      </c>
      <c r="DD71" s="130"/>
      <c r="DR71" s="245" t="s">
        <v>398</v>
      </c>
      <c r="DT71" s="130"/>
      <c r="EH71" s="245" t="s">
        <v>398</v>
      </c>
      <c r="EJ71" s="130"/>
      <c r="EW71" s="245" t="s">
        <v>398</v>
      </c>
      <c r="EY71" s="130"/>
      <c r="FL71" s="245" t="s">
        <v>398</v>
      </c>
      <c r="FN71" s="130"/>
      <c r="GA71" s="245" t="s">
        <v>398</v>
      </c>
      <c r="GC71" s="130"/>
      <c r="GP71" s="245" t="s">
        <v>398</v>
      </c>
      <c r="GR71" s="130"/>
      <c r="HF71" s="245" t="s">
        <v>398</v>
      </c>
      <c r="HH71" s="130"/>
      <c r="HU71" s="245" t="s">
        <v>398</v>
      </c>
      <c r="HW71" s="130"/>
      <c r="IJ71" s="245" t="s">
        <v>398</v>
      </c>
      <c r="IL71" s="130"/>
      <c r="IZ71" s="245" t="s">
        <v>398</v>
      </c>
      <c r="JB71" s="130"/>
      <c r="JO71" s="245" t="s">
        <v>398</v>
      </c>
      <c r="JQ71" s="130"/>
      <c r="KD71" s="245" t="s">
        <v>398</v>
      </c>
      <c r="KF71" s="130"/>
      <c r="KS71" s="245" t="s">
        <v>398</v>
      </c>
      <c r="KU71" s="130"/>
    </row>
    <row r="72" spans="1:307" s="245" customFormat="1" ht="13.8" hidden="1" x14ac:dyDescent="0.3">
      <c r="P72" s="245" t="s">
        <v>394</v>
      </c>
      <c r="Q72" s="122">
        <f>(Q69-Q70)/Q71</f>
        <v>0.59649122807017541</v>
      </c>
      <c r="R72" s="130"/>
      <c r="AE72" s="245" t="s">
        <v>394</v>
      </c>
      <c r="AF72" s="122">
        <f>(AF69-AF70)/AF71</f>
        <v>2.4335839598997495</v>
      </c>
      <c r="AG72" s="130"/>
      <c r="AT72" s="245" t="s">
        <v>394</v>
      </c>
      <c r="AU72" s="122">
        <f>(AU69-AU70)/AU71</f>
        <v>-1.6365914786967419</v>
      </c>
      <c r="AV72" s="130"/>
      <c r="BI72" s="245" t="s">
        <v>394</v>
      </c>
      <c r="BJ72" s="122">
        <f>(BJ69-BJ70)/BJ71</f>
        <v>3.2882205513784459</v>
      </c>
      <c r="BK72" s="130"/>
      <c r="BX72" s="245" t="s">
        <v>394</v>
      </c>
      <c r="BY72" s="122">
        <f>(BY69-BY70)/BY71</f>
        <v>-28.2406015037594</v>
      </c>
      <c r="BZ72" s="130"/>
      <c r="CM72" s="245" t="s">
        <v>394</v>
      </c>
      <c r="CO72" s="130"/>
      <c r="DB72" s="245" t="s">
        <v>394</v>
      </c>
      <c r="DD72" s="130"/>
      <c r="DR72" s="245" t="s">
        <v>394</v>
      </c>
      <c r="DT72" s="130"/>
      <c r="EH72" s="245" t="s">
        <v>394</v>
      </c>
      <c r="EJ72" s="130"/>
      <c r="EW72" s="245" t="s">
        <v>394</v>
      </c>
      <c r="EY72" s="130"/>
      <c r="FL72" s="245" t="s">
        <v>394</v>
      </c>
      <c r="FN72" s="130"/>
      <c r="GA72" s="245" t="s">
        <v>394</v>
      </c>
      <c r="GC72" s="130"/>
      <c r="GP72" s="245" t="s">
        <v>394</v>
      </c>
      <c r="GR72" s="130"/>
      <c r="HF72" s="245" t="s">
        <v>394</v>
      </c>
      <c r="HH72" s="130"/>
      <c r="HU72" s="245" t="s">
        <v>394</v>
      </c>
      <c r="HW72" s="130"/>
      <c r="IJ72" s="245" t="s">
        <v>394</v>
      </c>
      <c r="IL72" s="130"/>
      <c r="IZ72" s="245" t="s">
        <v>394</v>
      </c>
      <c r="JB72" s="130"/>
      <c r="JO72" s="245" t="s">
        <v>394</v>
      </c>
      <c r="JQ72" s="130"/>
      <c r="KD72" s="245" t="s">
        <v>394</v>
      </c>
      <c r="KF72" s="130"/>
      <c r="KS72" s="245" t="s">
        <v>394</v>
      </c>
      <c r="KU72" s="130"/>
    </row>
    <row r="73" spans="1:307" s="245" customFormat="1" ht="13.8" x14ac:dyDescent="0.3">
      <c r="A73" s="40" t="s">
        <v>532</v>
      </c>
      <c r="B73" s="245" t="s">
        <v>508</v>
      </c>
      <c r="D73" s="245">
        <f>ROUND(F55+(D54*Q76),0)</f>
        <v>550</v>
      </c>
      <c r="G73" s="245">
        <f>ROUND(I55+(G54*Q76),0)</f>
        <v>164</v>
      </c>
      <c r="J73" s="245">
        <f>ROUND(L55+(J54*Q76),0)</f>
        <v>79</v>
      </c>
      <c r="M73" s="245">
        <f>ROUND(O55+(M54*Q76),0)</f>
        <v>232</v>
      </c>
      <c r="P73" s="245" t="s">
        <v>509</v>
      </c>
      <c r="Q73" s="245">
        <f>ROUND(Q60*0.1,0)</f>
        <v>1278</v>
      </c>
      <c r="R73" s="130"/>
      <c r="S73" s="245">
        <f>ROUND(U55+(S54*AF76),0)</f>
        <v>666</v>
      </c>
      <c r="V73" s="245">
        <f>ROUND(X55+(V54*AF76),0)</f>
        <v>179</v>
      </c>
      <c r="Y73" s="245">
        <f>ROUND(AA55+(Y54*AF76),0)</f>
        <v>77</v>
      </c>
      <c r="AB73" s="245">
        <f>ROUND(AD55+(AB54*AF76),0)</f>
        <v>225</v>
      </c>
      <c r="AE73" s="245" t="s">
        <v>509</v>
      </c>
      <c r="AF73" s="245">
        <f>ROUND(AF60*0.1,0)</f>
        <v>1360</v>
      </c>
      <c r="AG73" s="130"/>
      <c r="AH73" s="245">
        <f>ROUND(AJ56+(AH55*AU76),0)</f>
        <v>474</v>
      </c>
      <c r="AI73" s="58"/>
      <c r="AK73" s="245">
        <f>ROUND(AM56+(AK55*AU76),0)</f>
        <v>130</v>
      </c>
      <c r="AN73" s="245">
        <f>ROUND(AP56+(AN55*AU76),0)</f>
        <v>72</v>
      </c>
      <c r="AQ73" s="245">
        <f>ROUND(AS56+(AQ55*AU76),0)</f>
        <v>259</v>
      </c>
      <c r="AT73" s="245" t="s">
        <v>509</v>
      </c>
      <c r="AU73" s="245">
        <f>ROUND(AU60*0.1,0)</f>
        <v>1179</v>
      </c>
      <c r="AV73" s="130"/>
      <c r="AW73" s="245">
        <f>ROUND(AY56+(AW55*BJ76),0)</f>
        <v>581</v>
      </c>
      <c r="AX73" s="58"/>
      <c r="AZ73" s="245">
        <f>ROUND(BB56+(AZ55*BJ76),0)</f>
        <v>182</v>
      </c>
      <c r="BC73" s="245">
        <f>ROUND(BE56+(BC55*BJ76),0)</f>
        <v>82</v>
      </c>
      <c r="BF73" s="245">
        <f>ROUND(BH56+(BF55*BJ76),0)</f>
        <v>295</v>
      </c>
      <c r="BI73" s="245" t="s">
        <v>509</v>
      </c>
      <c r="BJ73" s="245">
        <f>ROUND(BJ60*0.1,0)</f>
        <v>1398</v>
      </c>
      <c r="BK73" s="130"/>
      <c r="BL73" s="245">
        <f>ROUND(BN55+(BL54*BY76),0)</f>
        <v>564</v>
      </c>
      <c r="BM73" s="58"/>
      <c r="BO73" s="245">
        <f>ROUND(BQ55+(BO54*BY76),0)</f>
        <v>187</v>
      </c>
      <c r="BR73" s="245">
        <f>ROUND(BT55+(BR54*BY76),0)</f>
        <v>81</v>
      </c>
      <c r="BU73" s="245">
        <f>ROUND(BW55+(BU54*BY76),0)</f>
        <v>315</v>
      </c>
      <c r="BX73" s="245" t="s">
        <v>509</v>
      </c>
      <c r="BY73" s="245">
        <f>ROUND(BY59*0.1,0)</f>
        <v>1420</v>
      </c>
      <c r="BZ73" s="130"/>
      <c r="CA73" s="245">
        <f>ROUND(CC55+(CA54*CN76),0)</f>
        <v>645</v>
      </c>
      <c r="CD73" s="245">
        <f>ROUND(CF55+(CD54*CN76),0)</f>
        <v>179</v>
      </c>
      <c r="CG73" s="245">
        <f>ROUND(CI55+(CG54*CN76),0)</f>
        <v>102</v>
      </c>
      <c r="CJ73" s="245">
        <f>ROUND(CL55+(CJ54*CN76),0)</f>
        <v>412</v>
      </c>
      <c r="CM73" s="245" t="s">
        <v>509</v>
      </c>
      <c r="CN73" s="245">
        <f>ROUND(CN59*0.1,0)</f>
        <v>1645</v>
      </c>
      <c r="CO73" s="130"/>
      <c r="CP73" s="245">
        <f>ROUND(CR55+(CP54*DC76),0)</f>
        <v>610</v>
      </c>
      <c r="CS73" s="245">
        <f>ROUND(CU55+(CS54*DC76),0)</f>
        <v>180</v>
      </c>
      <c r="CV73" s="245">
        <f>ROUND(CX55+(CV54*DC76),0)</f>
        <v>105</v>
      </c>
      <c r="CY73" s="245">
        <f>ROUND(DA55+(CY54*DC76),0)</f>
        <v>423</v>
      </c>
      <c r="DB73" s="245" t="s">
        <v>509</v>
      </c>
      <c r="DC73" s="245">
        <f>ROUND(DC59*0.1,0)</f>
        <v>1663</v>
      </c>
      <c r="DD73" s="130"/>
      <c r="DF73" s="245">
        <f>ROUND(DH53+(DF52*DS76),0)</f>
        <v>663</v>
      </c>
      <c r="DI73" s="245">
        <f>ROUND(DK53+(DI52*DS76),0)</f>
        <v>196</v>
      </c>
      <c r="DL73" s="245">
        <f>ROUND(DN53+(DL52*DS76),0)</f>
        <v>144</v>
      </c>
      <c r="DO73" s="245">
        <f>ROUND(DQ53+(DO52*DS76),0)</f>
        <v>426</v>
      </c>
      <c r="DR73" s="245" t="s">
        <v>509</v>
      </c>
      <c r="DS73" s="245">
        <f>ROUND(DS57*0.1,0)</f>
        <v>1766</v>
      </c>
      <c r="DT73" s="130"/>
      <c r="DV73" s="245">
        <f>ROUND(DX54+(DV53*EI76),0)</f>
        <v>452</v>
      </c>
      <c r="DY73" s="245">
        <f>ROUND(EA54+(DY53*EI76),0)</f>
        <v>136</v>
      </c>
      <c r="EB73" s="245">
        <f>ROUND(ED54+(EB53*EI76),0)</f>
        <v>116</v>
      </c>
      <c r="EE73" s="245">
        <f>ROUND(EG54+(EE53*EI76),0)</f>
        <v>316</v>
      </c>
      <c r="EH73" s="245" t="s">
        <v>509</v>
      </c>
      <c r="EI73" s="245">
        <f>ROUND(EI57*0.1,0)</f>
        <v>1242</v>
      </c>
      <c r="EJ73" s="130"/>
      <c r="EK73" s="245">
        <f>ROUND(EM54+(EK53*EX76),0)</f>
        <v>436</v>
      </c>
      <c r="EN73" s="245">
        <f>ROUND(EP54+(EN53*EX76),0)</f>
        <v>123</v>
      </c>
      <c r="EQ73" s="245">
        <f>ROUND(ES54+(EQ53*EX76),0)</f>
        <v>83</v>
      </c>
      <c r="ET73" s="245">
        <f>ROUND(EV54+(ET53*EX76),0)</f>
        <v>265</v>
      </c>
      <c r="EW73" s="245" t="s">
        <v>509</v>
      </c>
      <c r="EX73" s="245">
        <f>ROUND(EX57*0.1,0)</f>
        <v>1095</v>
      </c>
      <c r="EY73" s="130"/>
      <c r="EZ73" s="245">
        <f>ROUND(FB55+(EZ54*FM76),0)</f>
        <v>502</v>
      </c>
      <c r="FC73" s="245">
        <f>ROUND(FE55+(FC54*FM76),0)</f>
        <v>139</v>
      </c>
      <c r="FF73" s="245">
        <f>ROUND(FH55+(FF54*FM76),0)</f>
        <v>74</v>
      </c>
      <c r="FI73" s="245">
        <f>ROUND(FK55+(FI54*FM76),0)</f>
        <v>264</v>
      </c>
      <c r="FL73" s="245" t="s">
        <v>509</v>
      </c>
      <c r="FM73" s="245">
        <f>ROUND(FM57*0.1,0)</f>
        <v>1206</v>
      </c>
      <c r="FN73" s="130"/>
      <c r="FO73" s="245">
        <f>ROUND(FQ55+(FO54*GB76),0)</f>
        <v>578</v>
      </c>
      <c r="FR73" s="245">
        <f>ROUND(FT55+(FR54*GB76),0)</f>
        <v>153</v>
      </c>
      <c r="FU73" s="245">
        <f>ROUND(FW55+(FU54*GB76),0)</f>
        <v>104</v>
      </c>
      <c r="FX73" s="245">
        <f>ROUND(FZ55+(FX54*GB76),0)</f>
        <v>357</v>
      </c>
      <c r="GA73" s="245" t="s">
        <v>509</v>
      </c>
      <c r="GB73" s="245">
        <f>ROUND(GB57*0.1,0)</f>
        <v>1449</v>
      </c>
      <c r="GC73" s="130"/>
      <c r="GD73" s="245">
        <f>ROUND(GF55+(GD54*GQ76),0)</f>
        <v>519</v>
      </c>
      <c r="GG73" s="245">
        <f>ROUND(GI55+(GG54*GQ76),0)</f>
        <v>123</v>
      </c>
      <c r="GJ73" s="245">
        <f>ROUND(GL55+(GJ54*GQ76),0)</f>
        <v>115</v>
      </c>
      <c r="GM73" s="245">
        <f>ROUND(GO55+(GM54*GQ76),0)</f>
        <v>383</v>
      </c>
      <c r="GP73" s="245" t="s">
        <v>509</v>
      </c>
      <c r="GQ73" s="245">
        <f>ROUND(GQ57*0.1,0)</f>
        <v>1411</v>
      </c>
      <c r="GR73" s="130"/>
      <c r="GT73" s="245">
        <f>ROUND(GV53+(GT52*HG76),0)</f>
        <v>635</v>
      </c>
      <c r="GW73" s="245">
        <f>ROUND(GY53+(GW52*HG76),0)</f>
        <v>106</v>
      </c>
      <c r="GZ73" s="245">
        <f>ROUND(HB53+(GZ52*HG76),0)</f>
        <v>151</v>
      </c>
      <c r="HC73" s="245">
        <f>ROUND(HE53+(HC52*HG76),0)</f>
        <v>351</v>
      </c>
      <c r="HF73" s="245" t="s">
        <v>509</v>
      </c>
      <c r="HG73" s="245">
        <f>ROUND(HG57*0.1,0)</f>
        <v>1636</v>
      </c>
      <c r="HH73" s="130"/>
      <c r="HI73" s="245">
        <f>ROUND(HK52+(HI51*HV76),0)</f>
        <v>592</v>
      </c>
      <c r="HL73" s="245">
        <f>ROUND(HN52+(HL51*HV76),0)</f>
        <v>97</v>
      </c>
      <c r="HO73" s="245">
        <f>ROUND(HQ52+(HO51*HV76),0)</f>
        <v>143</v>
      </c>
      <c r="HR73" s="245">
        <f>ROUND(HT52+(HR51*HV76),0)</f>
        <v>430</v>
      </c>
      <c r="HU73" s="245" t="s">
        <v>509</v>
      </c>
      <c r="HV73" s="245">
        <f>ROUND(HV57*0.1,0)</f>
        <v>1650</v>
      </c>
      <c r="HW73" s="130"/>
      <c r="HX73" s="245">
        <f>ROUND(HZ52+(HX51*IK76),0)</f>
        <v>611</v>
      </c>
      <c r="IA73" s="245">
        <f>ROUND(IC52+(IA51*IK76),0)</f>
        <v>111</v>
      </c>
      <c r="ID73" s="245">
        <f>ROUND(IF52+(ID51*IK76),0)</f>
        <v>170</v>
      </c>
      <c r="IG73" s="245">
        <f>ROUND(II52+(IG51*IK76),0)</f>
        <v>503</v>
      </c>
      <c r="IJ73" s="245" t="s">
        <v>509</v>
      </c>
      <c r="IK73" s="245">
        <f>ROUND(IK57*0.1,0)</f>
        <v>1851</v>
      </c>
      <c r="IL73" s="130"/>
      <c r="IN73" s="245">
        <f>ROUND(IP53+(IN52*JA76),0)</f>
        <v>523</v>
      </c>
      <c r="IQ73" s="245">
        <f>ROUND(IS53+(IQ52*JA76),0)</f>
        <v>98</v>
      </c>
      <c r="IT73" s="245">
        <f>ROUND(IV53+(IT52*JA76),0)</f>
        <v>215</v>
      </c>
      <c r="IW73" s="245">
        <f>ROUND(IY53+(IW52*JA76),0)</f>
        <v>434</v>
      </c>
      <c r="IZ73" s="245" t="s">
        <v>509</v>
      </c>
      <c r="JA73" s="245">
        <f>ROUND(JA60*0.1,0)</f>
        <v>1673</v>
      </c>
      <c r="JB73" s="130"/>
      <c r="JC73" s="245">
        <f>ROUND(JE55+(JC54*JP76),0)</f>
        <v>375</v>
      </c>
      <c r="JF73" s="245">
        <f>ROUND(JH55+(JF54*JP76),0)</f>
        <v>68</v>
      </c>
      <c r="JI73" s="245">
        <f>ROUND(JK55+(JI54*JP76),0)</f>
        <v>125</v>
      </c>
      <c r="JL73" s="245">
        <f>ROUND(JN55+(JL54*JP76),0)</f>
        <v>310</v>
      </c>
      <c r="JO73" s="245" t="s">
        <v>509</v>
      </c>
      <c r="JP73" s="245">
        <f>ROUND(JP60*0.1,0)</f>
        <v>1205</v>
      </c>
      <c r="JQ73" s="130"/>
      <c r="JR73" s="245">
        <f>ROUND(JT55+(JR54*KE76),0)</f>
        <v>443</v>
      </c>
      <c r="JU73" s="245">
        <f>ROUND(JW55+(JU54*KE76),0)</f>
        <v>60</v>
      </c>
      <c r="JX73" s="245">
        <f>ROUND(JZ55+(JX54*KE76),0)</f>
        <v>163</v>
      </c>
      <c r="KA73" s="245">
        <f>ROUND(KC55+(KA54*KE76),0)</f>
        <v>310</v>
      </c>
      <c r="KD73" s="245" t="s">
        <v>509</v>
      </c>
      <c r="KE73" s="245">
        <f>ROUND(KE60*0.1,0)</f>
        <v>1362</v>
      </c>
      <c r="KF73" s="130"/>
      <c r="KG73" s="245">
        <f>ROUND(KI55+(KG54*KT76),0)</f>
        <v>461</v>
      </c>
      <c r="KJ73" s="245">
        <f>ROUND(KL55+(KJ54*KT76),0)</f>
        <v>69</v>
      </c>
      <c r="KM73" s="245">
        <f>ROUND(KO55+(KM54*KT76),0)</f>
        <v>130</v>
      </c>
      <c r="KP73" s="245">
        <f>ROUND(KR55+(KP54*KT76),0)</f>
        <v>350</v>
      </c>
      <c r="KS73" s="245" t="s">
        <v>509</v>
      </c>
      <c r="KT73" s="245">
        <f>ROUND(KT60*0.1,0)</f>
        <v>1345</v>
      </c>
      <c r="KU73" s="130"/>
    </row>
    <row r="74" spans="1:307" s="245" customFormat="1" ht="13.8" x14ac:dyDescent="0.3">
      <c r="A74" s="40" t="s">
        <v>533</v>
      </c>
      <c r="B74" s="245" t="s">
        <v>510</v>
      </c>
      <c r="D74" s="122">
        <f>(D73*100)/Q73</f>
        <v>43.035993740219091</v>
      </c>
      <c r="G74" s="122">
        <f>(G73*100)/Q73</f>
        <v>12.832550860719875</v>
      </c>
      <c r="J74" s="122">
        <f>(J73*100)/Q73</f>
        <v>6.1815336463223787</v>
      </c>
      <c r="M74" s="122">
        <f>(M73*100)/Q73</f>
        <v>18.153364632237871</v>
      </c>
      <c r="P74" s="245" t="s">
        <v>511</v>
      </c>
      <c r="Q74" s="176">
        <v>1123</v>
      </c>
      <c r="R74" s="130"/>
      <c r="S74" s="122">
        <f>(S73*100)/AF73</f>
        <v>48.970588235294116</v>
      </c>
      <c r="V74" s="122">
        <f>(V73*100)/AF73</f>
        <v>13.161764705882353</v>
      </c>
      <c r="Y74" s="122">
        <f>(Y73*100)/AF73</f>
        <v>5.6617647058823533</v>
      </c>
      <c r="AB74" s="122">
        <f>(AB73*100)/AF73</f>
        <v>16.544117647058822</v>
      </c>
      <c r="AE74" s="245" t="s">
        <v>511</v>
      </c>
      <c r="AF74" s="176">
        <v>1201</v>
      </c>
      <c r="AG74" s="130"/>
      <c r="AH74" s="122">
        <f>(AH73*100)/AU73</f>
        <v>40.203562340966918</v>
      </c>
      <c r="AK74" s="122">
        <f>(AK73*100)/AU73</f>
        <v>11.02629346904156</v>
      </c>
      <c r="AN74" s="122">
        <f>(AN73*100)/AU73</f>
        <v>6.106870229007634</v>
      </c>
      <c r="AQ74" s="122">
        <f>(AQ73*100)/AU73</f>
        <v>21.967769296013572</v>
      </c>
      <c r="AT74" s="245" t="s">
        <v>511</v>
      </c>
      <c r="AU74" s="176">
        <v>820</v>
      </c>
      <c r="AV74" s="130"/>
      <c r="AW74" s="122">
        <f>(AW73*100)/BJ73</f>
        <v>41.559370529327609</v>
      </c>
      <c r="AZ74" s="122">
        <f>(AZ73*100)/BJ73</f>
        <v>13.01859799713877</v>
      </c>
      <c r="BC74" s="122">
        <f>(BC73*100)/BJ73</f>
        <v>5.8655221745350499</v>
      </c>
      <c r="BF74" s="122">
        <f>(BF73*100)/BJ73</f>
        <v>21.101573676680975</v>
      </c>
      <c r="BI74" s="245" t="s">
        <v>511</v>
      </c>
      <c r="BJ74" s="176">
        <v>981</v>
      </c>
      <c r="BK74" s="130"/>
      <c r="BL74" s="122">
        <f>(BL73*100)/BY73</f>
        <v>39.718309859154928</v>
      </c>
      <c r="BO74" s="122">
        <f>(BO73*100)/BY73</f>
        <v>13.169014084507042</v>
      </c>
      <c r="BR74" s="122">
        <f>(BR73*100)/BY73</f>
        <v>5.704225352112676</v>
      </c>
      <c r="BU74" s="122">
        <f>(BU73*100)/BY73</f>
        <v>22.183098591549296</v>
      </c>
      <c r="BX74" s="245" t="s">
        <v>511</v>
      </c>
      <c r="BY74" s="176">
        <v>1017</v>
      </c>
      <c r="BZ74" s="130"/>
      <c r="CA74" s="122">
        <f>(CA73*100)/CN73</f>
        <v>39.209726443769</v>
      </c>
      <c r="CB74" s="122"/>
      <c r="CC74" s="122"/>
      <c r="CD74" s="122">
        <f>(CD73*100)/CN73</f>
        <v>10.881458966565349</v>
      </c>
      <c r="CE74" s="122"/>
      <c r="CF74" s="122"/>
      <c r="CG74" s="122">
        <f>(CG73*100)/CN73</f>
        <v>6.2006079027355625</v>
      </c>
      <c r="CH74" s="122"/>
      <c r="CJ74" s="122">
        <f>(CJ73*100)/CN73</f>
        <v>25.045592705167174</v>
      </c>
      <c r="CK74" s="122"/>
      <c r="CM74" s="245" t="s">
        <v>511</v>
      </c>
      <c r="CN74" s="176">
        <v>1153</v>
      </c>
      <c r="CO74" s="130"/>
      <c r="CP74" s="122">
        <f>(CP73*100)/DC73</f>
        <v>36.680697534576069</v>
      </c>
      <c r="CQ74" s="122"/>
      <c r="CR74" s="122"/>
      <c r="CS74" s="122">
        <f>(CS73*100)/DC73</f>
        <v>10.823812387251955</v>
      </c>
      <c r="CT74" s="122"/>
      <c r="CU74" s="122"/>
      <c r="CV74" s="122">
        <f>(CV73*100)/DC73</f>
        <v>6.3138905592303063</v>
      </c>
      <c r="CW74" s="122"/>
      <c r="CY74" s="122">
        <f>(CY73*100)/DC73</f>
        <v>25.435959110042091</v>
      </c>
      <c r="CZ74" s="122"/>
      <c r="DB74" s="245" t="s">
        <v>511</v>
      </c>
      <c r="DC74" s="176">
        <v>1277</v>
      </c>
      <c r="DD74" s="130"/>
      <c r="DF74" s="122">
        <f>(DF73*100)/DS73</f>
        <v>37.542468856172142</v>
      </c>
      <c r="DG74" s="122"/>
      <c r="DH74" s="122"/>
      <c r="DI74" s="122">
        <f>(DI73*100)/DS73</f>
        <v>11.098527746319366</v>
      </c>
      <c r="DJ74" s="122"/>
      <c r="DK74" s="122"/>
      <c r="DL74" s="122">
        <f>(DL73*100)/DS73</f>
        <v>8.1540203850509627</v>
      </c>
      <c r="DM74" s="122"/>
      <c r="DO74" s="122">
        <f>(DO73*100)/DS73</f>
        <v>24.122310305775766</v>
      </c>
      <c r="DP74" s="122"/>
      <c r="DR74" s="245" t="s">
        <v>511</v>
      </c>
      <c r="DS74" s="176">
        <v>1426</v>
      </c>
      <c r="DT74" s="130"/>
      <c r="DV74" s="122">
        <f>(DV73*100)/EI73</f>
        <v>36.392914653784217</v>
      </c>
      <c r="DW74" s="122"/>
      <c r="DX74" s="122"/>
      <c r="DY74" s="122">
        <f>(DY73*100)/EI73</f>
        <v>10.950080515297907</v>
      </c>
      <c r="DZ74" s="122"/>
      <c r="EA74" s="122"/>
      <c r="EB74" s="122">
        <f>(EB73*100)/EI73</f>
        <v>9.3397745571658621</v>
      </c>
      <c r="EC74" s="122"/>
      <c r="EE74" s="122">
        <f>(EE73*100)/EI73</f>
        <v>25.442834138486312</v>
      </c>
      <c r="EF74" s="122"/>
      <c r="EH74" s="245" t="s">
        <v>511</v>
      </c>
      <c r="EI74" s="176">
        <v>1084</v>
      </c>
      <c r="EJ74" s="130"/>
      <c r="EK74" s="122">
        <f>(EK73*100)/EX73</f>
        <v>39.817351598173516</v>
      </c>
      <c r="EL74" s="122"/>
      <c r="EM74" s="122"/>
      <c r="EN74" s="122">
        <f>(EN73*100)/EX73</f>
        <v>11.232876712328768</v>
      </c>
      <c r="EO74" s="122"/>
      <c r="EP74" s="122"/>
      <c r="EQ74" s="122">
        <f>(EQ73*100)/EX73</f>
        <v>7.5799086757990866</v>
      </c>
      <c r="ER74" s="122"/>
      <c r="ET74" s="122">
        <f>(ET73*100)/EX73</f>
        <v>24.200913242009133</v>
      </c>
      <c r="EU74" s="122"/>
      <c r="EW74" s="245" t="s">
        <v>511</v>
      </c>
      <c r="EX74" s="176">
        <v>1084</v>
      </c>
      <c r="EY74" s="130"/>
      <c r="EZ74" s="122">
        <f>(EZ73*100)/FM73</f>
        <v>41.625207296849091</v>
      </c>
      <c r="FA74" s="122"/>
      <c r="FB74" s="122"/>
      <c r="FC74" s="122">
        <f>(FC73*100)/FM73</f>
        <v>11.525704809286898</v>
      </c>
      <c r="FD74" s="122"/>
      <c r="FE74" s="122"/>
      <c r="FF74" s="122">
        <f>(FF73*100)/FM73</f>
        <v>6.1359867330016584</v>
      </c>
      <c r="FG74" s="122"/>
      <c r="FH74" s="122"/>
      <c r="FI74" s="122">
        <f>(FI73*100)/FM73</f>
        <v>21.890547263681594</v>
      </c>
      <c r="FL74" s="245" t="s">
        <v>511</v>
      </c>
      <c r="FM74" s="176">
        <v>918</v>
      </c>
      <c r="FN74" s="130"/>
      <c r="FO74" s="122">
        <f>(FO73*100)/GB73</f>
        <v>39.889579020013805</v>
      </c>
      <c r="FP74" s="122"/>
      <c r="FQ74" s="122"/>
      <c r="FR74" s="122">
        <f>(FR73*100)/GB73</f>
        <v>10.559006211180124</v>
      </c>
      <c r="FS74" s="122"/>
      <c r="FT74" s="122"/>
      <c r="FU74" s="122">
        <f>(FU73*100)/GB73</f>
        <v>7.1773636991028296</v>
      </c>
      <c r="FV74" s="122"/>
      <c r="FW74" s="122"/>
      <c r="FX74" s="122">
        <f>(FX73*100)/GB73</f>
        <v>24.637681159420289</v>
      </c>
      <c r="GA74" s="245" t="s">
        <v>511</v>
      </c>
      <c r="GB74" s="176">
        <v>1175</v>
      </c>
      <c r="GC74" s="130"/>
      <c r="GD74" s="122">
        <f>(GD73*100)/GQ73</f>
        <v>36.782423812898656</v>
      </c>
      <c r="GE74" s="122"/>
      <c r="GF74" s="122"/>
      <c r="GG74" s="122">
        <f>(GG73*100)/GQ73</f>
        <v>8.7172218284904321</v>
      </c>
      <c r="GH74" s="122"/>
      <c r="GI74" s="122"/>
      <c r="GJ74" s="122">
        <f>(GJ73*100)/GQ73</f>
        <v>8.1502480510276403</v>
      </c>
      <c r="GK74" s="122"/>
      <c r="GL74" s="122"/>
      <c r="GM74" s="122">
        <f>(GM73*100)/GQ73</f>
        <v>27.143869596031184</v>
      </c>
      <c r="GP74" s="245" t="s">
        <v>511</v>
      </c>
      <c r="GQ74" s="176">
        <v>1204</v>
      </c>
      <c r="GR74" s="130"/>
      <c r="GT74" s="122">
        <f>(GT73*100)/HG73</f>
        <v>38.814180929095357</v>
      </c>
      <c r="GU74" s="122"/>
      <c r="GV74" s="122"/>
      <c r="GW74" s="122">
        <f>(GW73*100)/HG73</f>
        <v>6.4792176039119802</v>
      </c>
      <c r="GX74" s="122"/>
      <c r="GY74" s="122"/>
      <c r="GZ74" s="122">
        <f>(GZ73*100)/HG73</f>
        <v>9.2298288508557462</v>
      </c>
      <c r="HA74" s="122"/>
      <c r="HB74" s="122"/>
      <c r="HC74" s="122">
        <f>(HC73*100)/HG73</f>
        <v>21.454767726161368</v>
      </c>
      <c r="HF74" s="245" t="s">
        <v>511</v>
      </c>
      <c r="HG74" s="176">
        <v>1239</v>
      </c>
      <c r="HH74" s="130"/>
      <c r="HI74" s="122">
        <f>(HI73*100)/HV73</f>
        <v>35.878787878787875</v>
      </c>
      <c r="HJ74" s="122"/>
      <c r="HK74" s="122"/>
      <c r="HL74" s="122">
        <f>(HL73*100)/HV73</f>
        <v>5.8787878787878789</v>
      </c>
      <c r="HM74" s="122"/>
      <c r="HN74" s="122"/>
      <c r="HO74" s="122">
        <f>(HO73*100)/HV73</f>
        <v>8.6666666666666661</v>
      </c>
      <c r="HP74" s="122"/>
      <c r="HQ74" s="122"/>
      <c r="HR74" s="122">
        <f>(HR73*100)/HV73</f>
        <v>26.060606060606062</v>
      </c>
      <c r="HU74" s="245" t="s">
        <v>511</v>
      </c>
      <c r="HV74" s="176">
        <v>1474</v>
      </c>
      <c r="HW74" s="130"/>
      <c r="HX74" s="122">
        <f>(HX73*100)/IK73</f>
        <v>33.009184224743379</v>
      </c>
      <c r="HY74" s="122"/>
      <c r="HZ74" s="122"/>
      <c r="IA74" s="122">
        <f>(IA73*100)/IK73</f>
        <v>5.9967585089141009</v>
      </c>
      <c r="IB74" s="122"/>
      <c r="IC74" s="122"/>
      <c r="ID74" s="122">
        <f>(ID73*100)/IK73</f>
        <v>9.1842247433819555</v>
      </c>
      <c r="IG74" s="122">
        <f>(IG73*100)/IK73</f>
        <v>27.174500270124256</v>
      </c>
      <c r="IJ74" s="245" t="s">
        <v>511</v>
      </c>
      <c r="IK74" s="176">
        <v>1412</v>
      </c>
      <c r="IL74" s="130"/>
      <c r="IN74" s="122">
        <f>(IN73*100)/JA73</f>
        <v>31.261207411835027</v>
      </c>
      <c r="IO74" s="122"/>
      <c r="IP74" s="122"/>
      <c r="IQ74" s="122">
        <f>(IQ73*100)/JA73</f>
        <v>5.8577405857740583</v>
      </c>
      <c r="IR74" s="122"/>
      <c r="IS74" s="122"/>
      <c r="IT74" s="122">
        <f>(IT73*100)/JA73</f>
        <v>12.851165570830842</v>
      </c>
      <c r="IW74" s="122">
        <f>(IW73*100)/JA73</f>
        <v>25.94142259414226</v>
      </c>
      <c r="IX74" s="122"/>
      <c r="IZ74" s="245" t="s">
        <v>511</v>
      </c>
      <c r="JA74" s="176">
        <v>1365</v>
      </c>
      <c r="JB74" s="130"/>
      <c r="JC74" s="122">
        <f>(JC73*100)/JP73</f>
        <v>31.120331950207468</v>
      </c>
      <c r="JD74" s="122"/>
      <c r="JE74" s="122"/>
      <c r="JF74" s="122">
        <f>(JF73*100)/JP73</f>
        <v>5.6431535269709547</v>
      </c>
      <c r="JG74" s="122"/>
      <c r="JH74" s="122"/>
      <c r="JI74" s="122">
        <f>(JI73*100)/JP73</f>
        <v>10.37344398340249</v>
      </c>
      <c r="JJ74" s="122"/>
      <c r="JK74" s="122"/>
      <c r="JL74" s="122">
        <f>(JL73*100)/JP73</f>
        <v>25.726141078838175</v>
      </c>
      <c r="JO74" s="245" t="s">
        <v>511</v>
      </c>
      <c r="JP74" s="176">
        <v>963</v>
      </c>
      <c r="JQ74" s="130"/>
      <c r="JR74" s="122">
        <f>(JR73*100)/KE73</f>
        <v>32.525697503671068</v>
      </c>
      <c r="JS74" s="122"/>
      <c r="JT74" s="122"/>
      <c r="JU74" s="122">
        <f>(JU73*100)/KE73</f>
        <v>4.4052863436123344</v>
      </c>
      <c r="JV74" s="122"/>
      <c r="JW74" s="122"/>
      <c r="JX74" s="122">
        <f>(JX73*100)/KE73</f>
        <v>11.96769456681351</v>
      </c>
      <c r="JY74" s="122"/>
      <c r="JZ74" s="122"/>
      <c r="KA74" s="122">
        <f>(KA73*100)/KE73</f>
        <v>22.760646108663728</v>
      </c>
      <c r="KD74" s="245" t="s">
        <v>511</v>
      </c>
      <c r="KE74" s="176">
        <v>1246</v>
      </c>
      <c r="KF74" s="130"/>
      <c r="KG74" s="122">
        <f>(KG73*100)/KT73</f>
        <v>34.275092936802977</v>
      </c>
      <c r="KH74" s="122"/>
      <c r="KI74" s="122"/>
      <c r="KJ74" s="122">
        <f>(KJ73*100)/KT73</f>
        <v>5.1301115241635689</v>
      </c>
      <c r="KK74" s="122"/>
      <c r="KL74" s="122"/>
      <c r="KM74" s="122">
        <f>(KM73*100)/KT73</f>
        <v>9.6654275092936803</v>
      </c>
      <c r="KN74" s="122"/>
      <c r="KO74" s="122"/>
      <c r="KP74" s="122">
        <f>(KP73*100)/KT73</f>
        <v>26.022304832713754</v>
      </c>
      <c r="KS74" s="245" t="s">
        <v>511</v>
      </c>
      <c r="KT74" s="176">
        <v>1330</v>
      </c>
      <c r="KU74" s="130"/>
    </row>
    <row r="75" spans="1:307" s="245" customFormat="1" ht="13.8" x14ac:dyDescent="0.3">
      <c r="P75" s="245" t="s">
        <v>512</v>
      </c>
      <c r="Q75" s="176">
        <v>399</v>
      </c>
      <c r="R75" s="130"/>
      <c r="AE75" s="245" t="s">
        <v>512</v>
      </c>
      <c r="AF75" s="176">
        <v>437</v>
      </c>
      <c r="AG75" s="130"/>
      <c r="AT75" s="245" t="s">
        <v>512</v>
      </c>
      <c r="AU75" s="176">
        <v>526</v>
      </c>
      <c r="AV75" s="130"/>
      <c r="BI75" s="245" t="s">
        <v>512</v>
      </c>
      <c r="BJ75" s="176">
        <v>629</v>
      </c>
      <c r="BK75" s="130"/>
      <c r="BX75" s="245" t="s">
        <v>512</v>
      </c>
      <c r="BY75" s="176">
        <v>616</v>
      </c>
      <c r="BZ75" s="130"/>
      <c r="CM75" s="245" t="s">
        <v>512</v>
      </c>
      <c r="CN75" s="176">
        <v>811</v>
      </c>
      <c r="CO75" s="130"/>
      <c r="DB75" s="245" t="s">
        <v>512</v>
      </c>
      <c r="DC75" s="176">
        <v>771</v>
      </c>
      <c r="DD75" s="130"/>
      <c r="DR75" s="245" t="s">
        <v>512</v>
      </c>
      <c r="DS75" s="176">
        <v>841</v>
      </c>
      <c r="DT75" s="130"/>
      <c r="EH75" s="245" t="s">
        <v>512</v>
      </c>
      <c r="EI75" s="176">
        <v>480</v>
      </c>
      <c r="EJ75" s="130"/>
      <c r="EW75" s="245" t="s">
        <v>512</v>
      </c>
      <c r="EX75" s="176">
        <v>480</v>
      </c>
      <c r="EY75" s="130"/>
      <c r="FL75" s="245" t="s">
        <v>512</v>
      </c>
      <c r="FM75" s="176">
        <v>360</v>
      </c>
      <c r="FN75" s="130"/>
      <c r="GA75" s="245" t="s">
        <v>512</v>
      </c>
      <c r="GB75" s="176">
        <v>464</v>
      </c>
      <c r="GC75" s="130"/>
      <c r="GP75" s="245" t="s">
        <v>512</v>
      </c>
      <c r="GQ75" s="176">
        <v>444</v>
      </c>
      <c r="GR75" s="130"/>
      <c r="HF75" s="245" t="s">
        <v>512</v>
      </c>
      <c r="HG75" s="176">
        <v>414</v>
      </c>
      <c r="HH75" s="130"/>
      <c r="HU75" s="245" t="s">
        <v>512</v>
      </c>
      <c r="HV75" s="176">
        <v>522</v>
      </c>
      <c r="HW75" s="130"/>
      <c r="IJ75" s="245" t="s">
        <v>512</v>
      </c>
      <c r="IK75" s="176">
        <v>573</v>
      </c>
      <c r="IL75" s="130"/>
      <c r="IZ75" s="245" t="s">
        <v>512</v>
      </c>
      <c r="JA75" s="176">
        <v>537</v>
      </c>
      <c r="JB75" s="130"/>
      <c r="JO75" s="245" t="s">
        <v>512</v>
      </c>
      <c r="JP75" s="176">
        <v>286</v>
      </c>
      <c r="JQ75" s="130"/>
      <c r="KD75" s="245" t="s">
        <v>512</v>
      </c>
      <c r="KE75" s="176">
        <v>358</v>
      </c>
      <c r="KF75" s="130"/>
      <c r="KS75" s="245" t="s">
        <v>512</v>
      </c>
      <c r="KT75" s="176">
        <v>425</v>
      </c>
      <c r="KU75" s="130"/>
    </row>
    <row r="76" spans="1:307" s="245" customFormat="1" ht="13.8" x14ac:dyDescent="0.3">
      <c r="P76" s="245" t="s">
        <v>394</v>
      </c>
      <c r="Q76" s="122">
        <f>(Q73-Q74)/Q75</f>
        <v>0.38847117794486213</v>
      </c>
      <c r="R76" s="130"/>
      <c r="AE76" s="245" t="s">
        <v>394</v>
      </c>
      <c r="AF76" s="122">
        <f>(AF73-AF74)/AF75</f>
        <v>0.36384439359267734</v>
      </c>
      <c r="AG76" s="130"/>
      <c r="AT76" s="245" t="s">
        <v>394</v>
      </c>
      <c r="AU76" s="122">
        <f>(AU73-AU74)/AU75</f>
        <v>0.68250950570342206</v>
      </c>
      <c r="AV76" s="130"/>
      <c r="BI76" s="245" t="s">
        <v>394</v>
      </c>
      <c r="BJ76" s="122">
        <f>(BJ73-BJ74)/BJ75</f>
        <v>0.66295707472178056</v>
      </c>
      <c r="BK76" s="130"/>
      <c r="BX76" s="245" t="s">
        <v>394</v>
      </c>
      <c r="BY76" s="122">
        <f>(BY73-BY74)/BY75</f>
        <v>0.65422077922077926</v>
      </c>
      <c r="BZ76" s="130"/>
      <c r="CM76" s="245" t="s">
        <v>394</v>
      </c>
      <c r="CN76" s="268">
        <f>(CN73-CN74)/CN75</f>
        <v>0.60665844636251542</v>
      </c>
      <c r="CO76" s="130"/>
      <c r="DB76" s="245" t="s">
        <v>394</v>
      </c>
      <c r="DC76" s="268">
        <f>(DC73-DC74)/DC75</f>
        <v>0.5006485084306096</v>
      </c>
      <c r="DD76" s="130"/>
      <c r="DR76" s="245" t="s">
        <v>394</v>
      </c>
      <c r="DS76" s="268">
        <f>(DS73-DS74)/DS75</f>
        <v>0.40428061831153389</v>
      </c>
      <c r="DT76" s="130"/>
      <c r="EH76" s="245" t="s">
        <v>394</v>
      </c>
      <c r="EI76" s="268">
        <f>(EI73-EI74)/EI75</f>
        <v>0.32916666666666666</v>
      </c>
      <c r="EJ76" s="130"/>
      <c r="EW76" s="245" t="s">
        <v>394</v>
      </c>
      <c r="EX76" s="268">
        <f>(EX73-EX74)/EX75</f>
        <v>2.2916666666666665E-2</v>
      </c>
      <c r="EY76" s="130"/>
      <c r="FL76" s="245" t="s">
        <v>394</v>
      </c>
      <c r="FM76" s="245">
        <f>(FM73-FM74)/FM75</f>
        <v>0.8</v>
      </c>
      <c r="FN76" s="130"/>
      <c r="GA76" s="245" t="s">
        <v>394</v>
      </c>
      <c r="GB76" s="122">
        <f>(GB73-GB74)/GB75</f>
        <v>0.59051724137931039</v>
      </c>
      <c r="GC76" s="130"/>
      <c r="GP76" s="245" t="s">
        <v>394</v>
      </c>
      <c r="GQ76" s="122">
        <f>(GQ73-GQ74)/GQ75</f>
        <v>0.46621621621621623</v>
      </c>
      <c r="GR76" s="130"/>
      <c r="HF76" s="245" t="s">
        <v>394</v>
      </c>
      <c r="HG76" s="122">
        <f>(HG73-HG74)/HG75</f>
        <v>0.95893719806763289</v>
      </c>
      <c r="HH76" s="130"/>
      <c r="HU76" s="245" t="s">
        <v>394</v>
      </c>
      <c r="HV76" s="122">
        <f>(HV73-HV74)/HV75</f>
        <v>0.33716475095785442</v>
      </c>
      <c r="HW76" s="130"/>
      <c r="IJ76" s="245" t="s">
        <v>394</v>
      </c>
      <c r="IK76" s="122">
        <f>(IK73-IK74)/IK75</f>
        <v>0.7661431064572426</v>
      </c>
      <c r="IL76" s="130"/>
      <c r="IZ76" s="245" t="s">
        <v>394</v>
      </c>
      <c r="JA76" s="122">
        <f>(JA73-JA74)/JA75</f>
        <v>0.57355679702048412</v>
      </c>
      <c r="JB76" s="130"/>
      <c r="JO76" s="245" t="s">
        <v>394</v>
      </c>
      <c r="JP76" s="122">
        <f>(JP73-JP74)/JP75</f>
        <v>0.84615384615384615</v>
      </c>
      <c r="JQ76" s="130"/>
      <c r="KD76" s="245" t="s">
        <v>394</v>
      </c>
      <c r="KE76" s="122">
        <f>(KE73-KE74)/KE75</f>
        <v>0.32402234636871508</v>
      </c>
      <c r="KF76" s="130"/>
      <c r="KS76" s="245" t="s">
        <v>394</v>
      </c>
      <c r="KT76" s="122">
        <f>(KT73-KT74)/KT75</f>
        <v>3.5294117647058823E-2</v>
      </c>
      <c r="KU76" s="130"/>
    </row>
    <row r="77" spans="1:307" s="245" customFormat="1" ht="13.8" x14ac:dyDescent="0.3">
      <c r="A77" s="40" t="s">
        <v>534</v>
      </c>
      <c r="B77" s="245" t="s">
        <v>513</v>
      </c>
      <c r="D77" s="245">
        <f>ROUND(F60+(D59*Q80),0)</f>
        <v>50</v>
      </c>
      <c r="G77" s="245">
        <f>ROUND(I60+(G59*Q80),0)</f>
        <v>21</v>
      </c>
      <c r="J77" s="245">
        <f>ROUND(L60+(J59*Q80),0)</f>
        <v>5</v>
      </c>
      <c r="M77" s="245">
        <f>ROUND(O60+(M59*Q80),0)</f>
        <v>21</v>
      </c>
      <c r="P77" s="245" t="s">
        <v>514</v>
      </c>
      <c r="Q77" s="245">
        <f>ROUND(Q60*0.01,0)</f>
        <v>128</v>
      </c>
      <c r="R77" s="130"/>
      <c r="S77" s="245">
        <f>ROUND(U60+(S59*AF80),0)</f>
        <v>61</v>
      </c>
      <c r="V77" s="245">
        <f>ROUND(X60+(V59*AF80),0)</f>
        <v>18</v>
      </c>
      <c r="Y77" s="245">
        <f>ROUND(AA60+(Y59*AF80),0)</f>
        <v>7</v>
      </c>
      <c r="AB77" s="245">
        <f>ROUND(AD60+(AB59*AF80),0)</f>
        <v>20</v>
      </c>
      <c r="AC77" s="245">
        <f>S77+V77+Y77+AB77</f>
        <v>106</v>
      </c>
      <c r="AE77" s="245" t="s">
        <v>514</v>
      </c>
      <c r="AF77" s="245">
        <f>ROUND(AF60*0.01,0)</f>
        <v>136</v>
      </c>
      <c r="AG77" s="130"/>
      <c r="AH77" s="245">
        <f>ROUND(AJ60*AU79,0)</f>
        <v>40</v>
      </c>
      <c r="AK77" s="245">
        <f>ROUND(AM60*AU79,0)</f>
        <v>15</v>
      </c>
      <c r="AN77" s="245">
        <f>ROUND(AP60*AU79,0)</f>
        <v>10</v>
      </c>
      <c r="AQ77" s="245">
        <f>ROUND(AS60*AU79,0)</f>
        <v>25</v>
      </c>
      <c r="AT77" s="245" t="s">
        <v>514</v>
      </c>
      <c r="AU77" s="245">
        <f>ROUND(AU60*0.01,0)</f>
        <v>118</v>
      </c>
      <c r="AV77" s="130"/>
      <c r="AW77" s="245">
        <f>ROUND(AY60*BJ79,0)</f>
        <v>55</v>
      </c>
      <c r="AZ77" s="245">
        <f>ROUND(BB60*BJ79,0)</f>
        <v>24</v>
      </c>
      <c r="BC77" s="245">
        <f>ROUND(BE60*BJ79,0)</f>
        <v>8</v>
      </c>
      <c r="BF77" s="245">
        <f>ROUND(BH60*BJ79,0)</f>
        <v>28</v>
      </c>
      <c r="BI77" s="245" t="s">
        <v>514</v>
      </c>
      <c r="BJ77" s="245">
        <f>ROUND(BJ60*0.01,0)</f>
        <v>140</v>
      </c>
      <c r="BK77" s="130"/>
      <c r="BL77" s="245">
        <f>ROUND(BN59*BY79,0)</f>
        <v>48</v>
      </c>
      <c r="BO77" s="245">
        <f>ROUND(BQ59*BY79,0)</f>
        <v>26</v>
      </c>
      <c r="BR77" s="245">
        <f>ROUND(BT59*BY79,0)</f>
        <v>7</v>
      </c>
      <c r="BU77" s="245">
        <f>ROUND(BW59*BY79,0)</f>
        <v>36</v>
      </c>
      <c r="BX77" s="245" t="s">
        <v>514</v>
      </c>
      <c r="BY77" s="245">
        <f>ROUND(BY59*0.01,0)</f>
        <v>142</v>
      </c>
      <c r="BZ77" s="130"/>
      <c r="CA77" s="245">
        <f>ROUND(CC59*CN79,0)</f>
        <v>50</v>
      </c>
      <c r="CD77" s="245">
        <f>ROUND(CF59*CN79,0)</f>
        <v>24</v>
      </c>
      <c r="CG77" s="245">
        <f>ROUND(CI59*CN79,0)</f>
        <v>13</v>
      </c>
      <c r="CJ77" s="245">
        <f>ROUND(CL59*CN79,0)</f>
        <v>35</v>
      </c>
      <c r="CM77" s="245" t="s">
        <v>514</v>
      </c>
      <c r="CN77" s="245">
        <f>ROUND(CN59*0.01,0)</f>
        <v>164</v>
      </c>
      <c r="CO77" s="130"/>
      <c r="CP77" s="245">
        <f>ROUND(CR59*DC79,0)</f>
        <v>48</v>
      </c>
      <c r="CS77" s="245">
        <f>ROUND(CU59*DC79,0)</f>
        <v>16</v>
      </c>
      <c r="CV77" s="245">
        <f>ROUND(CX59*DC79,0)</f>
        <v>9</v>
      </c>
      <c r="CY77" s="245">
        <f>ROUND(DA59*DC79,0)</f>
        <v>47</v>
      </c>
      <c r="DB77" s="245" t="s">
        <v>514</v>
      </c>
      <c r="DC77" s="245">
        <f>ROUND(DC59*0.01,0)</f>
        <v>166</v>
      </c>
      <c r="DD77" s="130"/>
      <c r="DF77" s="245">
        <f>ROUND(DH57*DS79,0)</f>
        <v>58</v>
      </c>
      <c r="DI77" s="245">
        <f>ROUND(DK57*DS79,0)</f>
        <v>18</v>
      </c>
      <c r="DL77" s="245">
        <f>ROUND(DN57*DS79,0)</f>
        <v>17</v>
      </c>
      <c r="DO77" s="245">
        <f>ROUND(DQ57*DS79,0)</f>
        <v>42</v>
      </c>
      <c r="DR77" s="245" t="s">
        <v>514</v>
      </c>
      <c r="DS77" s="245">
        <f>ROUND(DS57*0.01,0)</f>
        <v>177</v>
      </c>
      <c r="DT77" s="130"/>
      <c r="DV77" s="245">
        <f>ROUND(DX57*EI79,0)</f>
        <v>48</v>
      </c>
      <c r="DY77" s="245">
        <f>ROUND(EA57*EI79,0)</f>
        <v>14</v>
      </c>
      <c r="EB77" s="245">
        <f>ROUND(ED57*EI79,0)</f>
        <v>11</v>
      </c>
      <c r="EE77" s="245">
        <f>ROUND(EG57*EI79,0)</f>
        <v>28</v>
      </c>
      <c r="EH77" s="245" t="s">
        <v>514</v>
      </c>
      <c r="EI77" s="245">
        <f>ROUND(EI57*0.01,0)</f>
        <v>124</v>
      </c>
      <c r="EJ77" s="130"/>
      <c r="EK77" s="245">
        <f>ROUND(EM57*EX79,0)</f>
        <v>32</v>
      </c>
      <c r="EN77" s="245">
        <f>ROUND(EP57*EX79,0)</f>
        <v>15</v>
      </c>
      <c r="EQ77" s="245">
        <f>ROUND(ES57*EX79,0)</f>
        <v>6</v>
      </c>
      <c r="ET77" s="245">
        <f>ROUND(EV57*EX79,0)</f>
        <v>29</v>
      </c>
      <c r="EW77" s="245" t="s">
        <v>514</v>
      </c>
      <c r="EX77" s="245">
        <f>ROUND(EX57*0.01,0)</f>
        <v>109</v>
      </c>
      <c r="EY77" s="130"/>
      <c r="EZ77" s="245">
        <f>ROUND(FB57*FM79,0)</f>
        <v>40</v>
      </c>
      <c r="FC77" s="245">
        <f>ROUND(FE57*FM79,0)</f>
        <v>16</v>
      </c>
      <c r="FF77" s="245">
        <f>ROUND(FH57*FM79,0)</f>
        <v>8</v>
      </c>
      <c r="FI77" s="245">
        <f>ROUND(FK57*FM79,0)</f>
        <v>29</v>
      </c>
      <c r="FL77" s="245" t="s">
        <v>514</v>
      </c>
      <c r="FM77" s="245">
        <f>ROUND(FM57*0.01,0)</f>
        <v>121</v>
      </c>
      <c r="FN77" s="130"/>
      <c r="FO77" s="245">
        <f>ROUND(FQ57*GB79,0)</f>
        <v>53</v>
      </c>
      <c r="FR77" s="245">
        <f>ROUND(FT57*GB79,0)</f>
        <v>17</v>
      </c>
      <c r="FU77" s="245">
        <f>ROUND(FW57*GB79,0)</f>
        <v>10</v>
      </c>
      <c r="FX77" s="245">
        <f>ROUND(FZ57*GB79,0)</f>
        <v>39</v>
      </c>
      <c r="GA77" s="245" t="s">
        <v>514</v>
      </c>
      <c r="GB77" s="245">
        <f>ROUND(GB57*0.01,0)</f>
        <v>145</v>
      </c>
      <c r="GC77" s="130"/>
      <c r="GD77" s="245">
        <f>ROUND(GF57*GQ79,0)</f>
        <v>43</v>
      </c>
      <c r="GG77" s="245">
        <f>ROUND(GI57*GQ79,0)</f>
        <v>16</v>
      </c>
      <c r="GJ77" s="245">
        <f>ROUND(GL57*GQ79,0)</f>
        <v>10</v>
      </c>
      <c r="GM77" s="245">
        <f>ROUND(GO57*GQ79,0)</f>
        <v>46</v>
      </c>
      <c r="GP77" s="245" t="s">
        <v>514</v>
      </c>
      <c r="GQ77" s="245">
        <f>ROUND(GQ57*0.01,0)</f>
        <v>141</v>
      </c>
      <c r="GR77" s="130"/>
      <c r="GT77" s="245">
        <f>ROUND(GV56+(GT55*HG80),0)</f>
        <v>47</v>
      </c>
      <c r="GW77" s="245">
        <f>ROUND(GY56+(GW55*HG80),0)</f>
        <v>13</v>
      </c>
      <c r="GZ77" s="245">
        <f>ROUND(HB56+(GZ55*HG80),0)</f>
        <v>17</v>
      </c>
      <c r="HC77" s="245">
        <f>ROUND(HE56+(HC55*HG80),0)</f>
        <v>37</v>
      </c>
      <c r="HF77" s="245" t="s">
        <v>514</v>
      </c>
      <c r="HG77" s="245">
        <f>ROUND(HG57*0.01,0)</f>
        <v>164</v>
      </c>
      <c r="HH77" s="130"/>
      <c r="HI77" s="245">
        <f>ROUND(HK56+(HI55*HV80),0)</f>
        <v>43</v>
      </c>
      <c r="HL77" s="245">
        <f>ROUND(HN56+(HL55*HV80),0)</f>
        <v>7</v>
      </c>
      <c r="HO77" s="245">
        <f>ROUND(HQ56+(HO55*HV80),0)</f>
        <v>15</v>
      </c>
      <c r="HR77" s="245">
        <f>ROUND(HT56+(HR55*HV80),0)</f>
        <v>44</v>
      </c>
      <c r="HU77" s="245" t="s">
        <v>514</v>
      </c>
      <c r="HV77" s="245">
        <f>ROUND(HV57*0.01,0)</f>
        <v>165</v>
      </c>
      <c r="HW77" s="130"/>
      <c r="HX77" s="245">
        <f>ROUND(HZ55+(HX54*IK80),0)</f>
        <v>47</v>
      </c>
      <c r="IA77" s="245">
        <f>ROUND(IC55+(IA54*IK80),0)</f>
        <v>15</v>
      </c>
      <c r="ID77" s="245">
        <f>ROUND(IF55+(ID54*IK80),0)</f>
        <v>26</v>
      </c>
      <c r="IG77" s="245">
        <f>ROUND(II55+(IG54*IK80),0)</f>
        <v>41</v>
      </c>
      <c r="IJ77" s="245" t="s">
        <v>514</v>
      </c>
      <c r="IK77" s="245">
        <f>ROUND(IK57*0.01,0)</f>
        <v>185</v>
      </c>
      <c r="IL77" s="130"/>
      <c r="IN77" s="245">
        <f>ROUND(IP58+(IN57*JA80),0)</f>
        <v>40</v>
      </c>
      <c r="IQ77" s="245">
        <f>ROUND(IS58+(IQ57*JA80),0)</f>
        <v>14</v>
      </c>
      <c r="IT77" s="245">
        <f>ROUND(IV58+(IT57*JA80),0)</f>
        <v>24</v>
      </c>
      <c r="IW77" s="245">
        <f>ROUND(IY58+(IW57*JA80),0)</f>
        <v>50</v>
      </c>
      <c r="IZ77" s="245" t="s">
        <v>514</v>
      </c>
      <c r="JA77" s="245">
        <f>ROUND(JA60*0.01,0)</f>
        <v>167</v>
      </c>
      <c r="JB77" s="130"/>
      <c r="JC77" s="245">
        <f>ROUND(JE59+(JC58*JP80),0)</f>
        <v>37</v>
      </c>
      <c r="JF77" s="245">
        <f>ROUND(JH59+(JF40*JP80),0)</f>
        <v>6</v>
      </c>
      <c r="JI77" s="245">
        <f>ROUND(JK59+(JI58*JP80),0)</f>
        <v>13</v>
      </c>
      <c r="JL77" s="245">
        <f>ROUND(JN59+(JL58*JP80),0)</f>
        <v>30</v>
      </c>
      <c r="JO77" s="245" t="s">
        <v>514</v>
      </c>
      <c r="JP77" s="245">
        <f>ROUND(JP60*0.01,0)</f>
        <v>121</v>
      </c>
      <c r="JQ77" s="130"/>
      <c r="JR77" s="245">
        <f>ROUND(JT59+(JR58*KE80),0)</f>
        <v>42</v>
      </c>
      <c r="JU77" s="245">
        <f>ROUND(JW59+(JU40*KE80),0)</f>
        <v>5</v>
      </c>
      <c r="JX77" s="245">
        <f>ROUND(JZ59+(JX58*KE80),0)</f>
        <v>23</v>
      </c>
      <c r="KA77" s="245">
        <f>ROUND(KC59+(KA58*KE80),0)</f>
        <v>41</v>
      </c>
      <c r="KD77" s="245" t="s">
        <v>514</v>
      </c>
      <c r="KE77" s="245">
        <f>ROUND(KE60*0.01,0)</f>
        <v>136</v>
      </c>
      <c r="KF77" s="130"/>
      <c r="KG77" s="245">
        <f>ROUND(KI59+(KG58*KT80),0)</f>
        <v>43</v>
      </c>
      <c r="KJ77" s="245">
        <f>ROUND(KL59+(KJ40*KT80),0)</f>
        <v>4</v>
      </c>
      <c r="KM77" s="245">
        <f>ROUND(KO59+(KM58*KT80),0)</f>
        <v>14</v>
      </c>
      <c r="KP77" s="245">
        <f>ROUND(KR59+(KP58*KT80),0)</f>
        <v>32</v>
      </c>
      <c r="KS77" s="245" t="s">
        <v>514</v>
      </c>
      <c r="KT77" s="245">
        <f>ROUND(KT60*0.01,0)</f>
        <v>134</v>
      </c>
      <c r="KU77" s="130"/>
    </row>
    <row r="78" spans="1:307" s="245" customFormat="1" ht="13.8" x14ac:dyDescent="0.3">
      <c r="A78" s="40" t="s">
        <v>535</v>
      </c>
      <c r="B78" s="245" t="s">
        <v>515</v>
      </c>
      <c r="D78" s="122">
        <f>(D77*100)/Q77</f>
        <v>39.0625</v>
      </c>
      <c r="G78" s="122">
        <f>(G77*100)/Q77</f>
        <v>16.40625</v>
      </c>
      <c r="J78" s="122">
        <f>(J77*100)/Q77</f>
        <v>3.90625</v>
      </c>
      <c r="M78" s="122">
        <f>(M77*100)/Q77</f>
        <v>16.40625</v>
      </c>
      <c r="P78" s="245" t="s">
        <v>516</v>
      </c>
      <c r="Q78" s="180">
        <v>84</v>
      </c>
      <c r="R78" s="130"/>
      <c r="S78" s="122">
        <f>(S77*100)/AF77</f>
        <v>44.852941176470587</v>
      </c>
      <c r="V78" s="122">
        <f>(V77*100)/AF77</f>
        <v>13.235294117647058</v>
      </c>
      <c r="Y78" s="122">
        <f>(Y77*100)/AF77</f>
        <v>5.1470588235294121</v>
      </c>
      <c r="AB78" s="122">
        <f>(AB77*100)/AF77</f>
        <v>14.705882352941176</v>
      </c>
      <c r="AE78" s="245" t="s">
        <v>516</v>
      </c>
      <c r="AF78" s="180">
        <v>67</v>
      </c>
      <c r="AG78" s="130"/>
      <c r="AH78" s="122">
        <f>(AH77*100)/AU77</f>
        <v>33.898305084745765</v>
      </c>
      <c r="AK78" s="122">
        <f>(AK77*100)/AU77</f>
        <v>12.711864406779661</v>
      </c>
      <c r="AN78" s="122">
        <f>(AN77*100)/AU77</f>
        <v>8.4745762711864412</v>
      </c>
      <c r="AQ78" s="122">
        <f>(AQ77*100)/AU77</f>
        <v>21.1864406779661</v>
      </c>
      <c r="AT78" s="245" t="s">
        <v>517</v>
      </c>
      <c r="AU78" s="180">
        <v>142</v>
      </c>
      <c r="AV78" s="130"/>
      <c r="AW78" s="122">
        <f>(AW77*100)/BJ77</f>
        <v>39.285714285714285</v>
      </c>
      <c r="AZ78" s="122">
        <f>(AZ77*100)/BJ77</f>
        <v>17.142857142857142</v>
      </c>
      <c r="BC78" s="122">
        <f>(BC77*100)/BJ77</f>
        <v>5.7142857142857144</v>
      </c>
      <c r="BF78" s="122">
        <f>(BF77*100)/BJ77</f>
        <v>20</v>
      </c>
      <c r="BI78" s="245" t="s">
        <v>517</v>
      </c>
      <c r="BJ78" s="180">
        <v>177</v>
      </c>
      <c r="BK78" s="130"/>
      <c r="BL78" s="122">
        <f>(BL77*100)/BY77</f>
        <v>33.802816901408448</v>
      </c>
      <c r="BO78" s="122">
        <f>(BO77*100)/BY77</f>
        <v>18.309859154929576</v>
      </c>
      <c r="BR78" s="122">
        <f>(BR77*100)/BY77</f>
        <v>4.929577464788732</v>
      </c>
      <c r="BU78" s="122">
        <f>(BU77*100)/BY77</f>
        <v>25.35211267605634</v>
      </c>
      <c r="BX78" s="245" t="s">
        <v>517</v>
      </c>
      <c r="BY78" s="180">
        <v>172</v>
      </c>
      <c r="BZ78" s="130"/>
      <c r="CA78" s="122">
        <f>(CA77*100)/CN77</f>
        <v>30.487804878048781</v>
      </c>
      <c r="CB78" s="122"/>
      <c r="CC78" s="122"/>
      <c r="CD78" s="122">
        <f>(CD77*100)/CN77</f>
        <v>14.634146341463415</v>
      </c>
      <c r="CE78" s="122"/>
      <c r="CF78" s="122"/>
      <c r="CG78" s="122">
        <f>(CG77*100)/CN77</f>
        <v>7.9268292682926829</v>
      </c>
      <c r="CH78" s="122"/>
      <c r="CJ78" s="122">
        <f>(CJ77*100)/CN77</f>
        <v>21.341463414634145</v>
      </c>
      <c r="CK78" s="122"/>
      <c r="CM78" s="245" t="s">
        <v>517</v>
      </c>
      <c r="CN78" s="180">
        <v>191</v>
      </c>
      <c r="CO78" s="130"/>
      <c r="CP78" s="122">
        <f>(CP77*100)/DC77</f>
        <v>28.91566265060241</v>
      </c>
      <c r="CQ78" s="122"/>
      <c r="CR78" s="122"/>
      <c r="CS78" s="122">
        <f>(CS77*100)/DC77</f>
        <v>9.6385542168674707</v>
      </c>
      <c r="CT78" s="122"/>
      <c r="CU78" s="122"/>
      <c r="CV78" s="122">
        <f>(CV77*100)/DC77</f>
        <v>5.4216867469879517</v>
      </c>
      <c r="CW78" s="122"/>
      <c r="CY78" s="122">
        <f>(CY77*100)/DC77</f>
        <v>28.313253012048193</v>
      </c>
      <c r="CZ78" s="122"/>
      <c r="DB78" s="245" t="s">
        <v>517</v>
      </c>
      <c r="DC78" s="180">
        <v>233</v>
      </c>
      <c r="DD78" s="130"/>
      <c r="DF78" s="122">
        <f>(DF77*100)/DS77</f>
        <v>32.768361581920907</v>
      </c>
      <c r="DG78" s="122"/>
      <c r="DH78" s="122"/>
      <c r="DI78" s="122">
        <f>(DI77*100)/DS77</f>
        <v>10.169491525423728</v>
      </c>
      <c r="DJ78" s="122"/>
      <c r="DK78" s="122"/>
      <c r="DL78" s="122">
        <f>(DL77*100)/DS77</f>
        <v>9.6045197740112993</v>
      </c>
      <c r="DM78" s="122"/>
      <c r="DO78" s="122">
        <f>(DO77*100)/DS77</f>
        <v>23.728813559322035</v>
      </c>
      <c r="DP78" s="122"/>
      <c r="DR78" s="245" t="s">
        <v>517</v>
      </c>
      <c r="DS78" s="180">
        <v>233</v>
      </c>
      <c r="DT78" s="130"/>
      <c r="DV78" s="122">
        <f>(DV77*100)/EI77</f>
        <v>38.70967741935484</v>
      </c>
      <c r="DW78" s="122"/>
      <c r="DX78" s="122"/>
      <c r="DY78" s="122">
        <f>(DY77*100)/EI77</f>
        <v>11.290322580645162</v>
      </c>
      <c r="DZ78" s="122"/>
      <c r="EA78" s="122"/>
      <c r="EB78" s="122">
        <f>(EB77*100)/EI77</f>
        <v>8.870967741935484</v>
      </c>
      <c r="EC78" s="122"/>
      <c r="EE78" s="122">
        <f>(EE77*100)/EI77</f>
        <v>22.580645161290324</v>
      </c>
      <c r="EF78" s="122"/>
      <c r="EH78" s="245" t="s">
        <v>517</v>
      </c>
      <c r="EI78" s="180">
        <v>283</v>
      </c>
      <c r="EJ78" s="130"/>
      <c r="EK78" s="122">
        <f>(EK77*100)/EX77</f>
        <v>29.357798165137616</v>
      </c>
      <c r="EL78" s="122"/>
      <c r="EM78" s="122"/>
      <c r="EN78" s="122">
        <f>(EN77*100)/EX77</f>
        <v>13.761467889908257</v>
      </c>
      <c r="EO78" s="122"/>
      <c r="EP78" s="122"/>
      <c r="EQ78" s="122">
        <f>(EQ77*100)/EX77</f>
        <v>5.5045871559633026</v>
      </c>
      <c r="ER78" s="122"/>
      <c r="ET78" s="122">
        <f>(ET77*100)/EX77</f>
        <v>26.605504587155963</v>
      </c>
      <c r="EU78" s="122"/>
      <c r="EW78" s="245" t="s">
        <v>517</v>
      </c>
      <c r="EX78" s="180">
        <v>254</v>
      </c>
      <c r="EY78" s="130"/>
      <c r="EZ78" s="122">
        <f>(EZ77*100)/FM77</f>
        <v>33.057851239669418</v>
      </c>
      <c r="FA78" s="122"/>
      <c r="FB78" s="122"/>
      <c r="FC78" s="122">
        <f>(FC77*100)/FM77</f>
        <v>13.223140495867769</v>
      </c>
      <c r="FD78" s="122"/>
      <c r="FE78" s="122"/>
      <c r="FF78" s="122">
        <f>(FF77*100)/FM77</f>
        <v>6.6115702479338845</v>
      </c>
      <c r="FG78" s="122"/>
      <c r="FH78" s="122"/>
      <c r="FI78" s="122">
        <f>(FI77*100)/FM77</f>
        <v>23.966942148760332</v>
      </c>
      <c r="FL78" s="245" t="s">
        <v>517</v>
      </c>
      <c r="FM78" s="180">
        <v>312</v>
      </c>
      <c r="FN78" s="130"/>
      <c r="FO78" s="122">
        <f>(FO77*100)/GB77</f>
        <v>36.551724137931032</v>
      </c>
      <c r="FP78" s="122"/>
      <c r="FQ78" s="122"/>
      <c r="FR78" s="122">
        <f>(FR77*100)/GB77</f>
        <v>11.724137931034482</v>
      </c>
      <c r="FS78" s="122"/>
      <c r="FT78" s="122"/>
      <c r="FU78" s="122">
        <f>(FU77*100)/GB77</f>
        <v>6.8965517241379306</v>
      </c>
      <c r="FV78" s="122"/>
      <c r="FW78" s="122"/>
      <c r="FX78" s="122">
        <f>(FX77*100)/GB77</f>
        <v>26.896551724137932</v>
      </c>
      <c r="GA78" s="245" t="s">
        <v>517</v>
      </c>
      <c r="GB78" s="180">
        <v>410</v>
      </c>
      <c r="GC78" s="130"/>
      <c r="GD78" s="122">
        <f>(GD77*100)/GQ77</f>
        <v>30.49645390070922</v>
      </c>
      <c r="GE78" s="122"/>
      <c r="GF78" s="122"/>
      <c r="GG78" s="122">
        <f>(GG77*100)/GQ77</f>
        <v>11.347517730496454</v>
      </c>
      <c r="GH78" s="122"/>
      <c r="GI78" s="122"/>
      <c r="GJ78" s="122">
        <f>(GJ77*100)/GQ77</f>
        <v>7.0921985815602833</v>
      </c>
      <c r="GK78" s="122"/>
      <c r="GL78" s="122"/>
      <c r="GM78" s="122">
        <f>(GM77*100)/GQ77</f>
        <v>32.624113475177303</v>
      </c>
      <c r="GP78" s="245" t="s">
        <v>517</v>
      </c>
      <c r="GQ78" s="180">
        <v>420</v>
      </c>
      <c r="GR78" s="130"/>
      <c r="GT78" s="122">
        <f>(GT77*100)/HG77</f>
        <v>28.658536585365855</v>
      </c>
      <c r="GU78" s="122"/>
      <c r="GV78" s="122"/>
      <c r="GW78" s="122">
        <f>(GW77*100)/HG77</f>
        <v>7.9268292682926829</v>
      </c>
      <c r="GX78" s="122"/>
      <c r="GY78" s="122"/>
      <c r="GZ78" s="122">
        <f>(GZ77*100)/HG77</f>
        <v>10.365853658536585</v>
      </c>
      <c r="HA78" s="122"/>
      <c r="HB78" s="122"/>
      <c r="HC78" s="122">
        <f>(HC77*100)/HG77</f>
        <v>22.560975609756099</v>
      </c>
      <c r="HE78" s="269"/>
      <c r="HF78" s="245" t="s">
        <v>516</v>
      </c>
      <c r="HG78" s="180">
        <v>79</v>
      </c>
      <c r="HH78" s="130"/>
      <c r="HI78" s="122">
        <f>(HI77*100)/HV77</f>
        <v>26.060606060606062</v>
      </c>
      <c r="HJ78" s="122"/>
      <c r="HK78" s="122"/>
      <c r="HL78" s="122">
        <f>(HL77*100)/HV77</f>
        <v>4.2424242424242422</v>
      </c>
      <c r="HM78" s="122"/>
      <c r="HN78" s="122"/>
      <c r="HO78" s="122">
        <f>(HO77*100)/HV77</f>
        <v>9.0909090909090917</v>
      </c>
      <c r="HP78" s="122"/>
      <c r="HQ78" s="122"/>
      <c r="HR78" s="122">
        <f>(HR77*100)/HV77</f>
        <v>26.666666666666668</v>
      </c>
      <c r="HT78" s="269"/>
      <c r="HU78" s="245" t="s">
        <v>516</v>
      </c>
      <c r="HV78" s="180">
        <v>89</v>
      </c>
      <c r="HW78" s="130"/>
      <c r="HX78" s="122">
        <f>(HX77*100)/IK77</f>
        <v>25.405405405405407</v>
      </c>
      <c r="HY78" s="122"/>
      <c r="HZ78" s="122"/>
      <c r="IA78" s="122">
        <f>(IA77*100)/IK77</f>
        <v>8.1081081081081088</v>
      </c>
      <c r="IB78" s="122"/>
      <c r="IC78" s="122"/>
      <c r="ID78" s="122">
        <f>(ID77*100)/IK77</f>
        <v>14.054054054054054</v>
      </c>
      <c r="IG78" s="122">
        <f>(IG77*100)/IK77</f>
        <v>22.162162162162161</v>
      </c>
      <c r="IJ78" s="245" t="s">
        <v>516</v>
      </c>
      <c r="IK78" s="180">
        <v>164</v>
      </c>
      <c r="IL78" s="130"/>
      <c r="IN78" s="122">
        <f>(IN77*100)/JA77</f>
        <v>23.952095808383234</v>
      </c>
      <c r="IO78" s="122"/>
      <c r="IP78" s="122"/>
      <c r="IQ78" s="122">
        <f>(IQ77*100)/JA77</f>
        <v>8.3832335329341312</v>
      </c>
      <c r="IR78" s="122"/>
      <c r="IS78" s="122"/>
      <c r="IT78" s="122">
        <f>(IT77*100)/JA77</f>
        <v>14.37125748502994</v>
      </c>
      <c r="IW78" s="122">
        <f>(IW77*100)/JA77</f>
        <v>29.940119760479043</v>
      </c>
      <c r="IX78" s="122"/>
      <c r="IZ78" s="245" t="s">
        <v>516</v>
      </c>
      <c r="JA78" s="180">
        <v>131</v>
      </c>
      <c r="JB78" s="130"/>
      <c r="JC78" s="122">
        <f>(JC77*100)/JP77</f>
        <v>30.578512396694215</v>
      </c>
      <c r="JD78" s="122"/>
      <c r="JE78" s="122"/>
      <c r="JF78" s="122">
        <f>(JF77*100)/JP77</f>
        <v>4.9586776859504136</v>
      </c>
      <c r="JG78" s="122"/>
      <c r="JH78" s="122"/>
      <c r="JI78" s="122">
        <f>(JI77*100)/JP77</f>
        <v>10.743801652892563</v>
      </c>
      <c r="JJ78" s="122"/>
      <c r="JK78" s="122"/>
      <c r="JL78" s="122">
        <f>(JL77*100)/JP77</f>
        <v>24.793388429752067</v>
      </c>
      <c r="JO78" s="245" t="s">
        <v>516</v>
      </c>
      <c r="JP78" s="180">
        <v>86</v>
      </c>
      <c r="JQ78" s="130"/>
      <c r="JR78" s="122">
        <f>(JR77*100)/KE77</f>
        <v>30.882352941176471</v>
      </c>
      <c r="JS78" s="122"/>
      <c r="JT78" s="122"/>
      <c r="JU78" s="122">
        <f>(JU77*100)/KE77</f>
        <v>3.6764705882352939</v>
      </c>
      <c r="JV78" s="122"/>
      <c r="JW78" s="122"/>
      <c r="JX78" s="122">
        <f>(JX77*100)/KE77</f>
        <v>16.911764705882351</v>
      </c>
      <c r="JY78" s="122"/>
      <c r="JZ78" s="122"/>
      <c r="KA78" s="122">
        <f>(KA77*100)/KE77</f>
        <v>30.147058823529413</v>
      </c>
      <c r="KD78" s="245" t="s">
        <v>516</v>
      </c>
      <c r="KE78" s="180">
        <v>86</v>
      </c>
      <c r="KF78" s="130"/>
      <c r="KG78" s="122">
        <f>(KG77*100)/KT77</f>
        <v>32.089552238805972</v>
      </c>
      <c r="KH78" s="122"/>
      <c r="KI78" s="122"/>
      <c r="KJ78" s="122">
        <f>(KJ77*100)/KT77</f>
        <v>2.9850746268656718</v>
      </c>
      <c r="KK78" s="122"/>
      <c r="KL78" s="122"/>
      <c r="KM78" s="122">
        <f>(KM77*100)/KT77</f>
        <v>10.447761194029852</v>
      </c>
      <c r="KN78" s="122"/>
      <c r="KO78" s="122"/>
      <c r="KP78" s="122">
        <f>(KP77*100)/KT77</f>
        <v>23.880597014925375</v>
      </c>
      <c r="KS78" s="245" t="s">
        <v>516</v>
      </c>
      <c r="KT78" s="180">
        <v>103</v>
      </c>
      <c r="KU78" s="130"/>
    </row>
    <row r="79" spans="1:307" s="245" customFormat="1" ht="13.8" x14ac:dyDescent="0.3">
      <c r="P79" s="245" t="s">
        <v>518</v>
      </c>
      <c r="Q79" s="180">
        <v>78</v>
      </c>
      <c r="R79" s="130"/>
      <c r="AE79" s="245" t="s">
        <v>518</v>
      </c>
      <c r="AF79" s="180">
        <v>102</v>
      </c>
      <c r="AG79" s="130"/>
      <c r="AT79" s="245" t="s">
        <v>519</v>
      </c>
      <c r="AU79" s="122">
        <f>AU77/AU78</f>
        <v>0.83098591549295775</v>
      </c>
      <c r="AV79" s="130"/>
      <c r="BI79" s="245" t="s">
        <v>519</v>
      </c>
      <c r="BJ79" s="122">
        <f>BJ77/BJ78</f>
        <v>0.79096045197740117</v>
      </c>
      <c r="BK79" s="130"/>
      <c r="BX79" s="245" t="s">
        <v>519</v>
      </c>
      <c r="BY79" s="122">
        <f>BY77/BY78</f>
        <v>0.82558139534883723</v>
      </c>
      <c r="BZ79" s="130"/>
      <c r="CM79" s="245" t="s">
        <v>519</v>
      </c>
      <c r="CN79" s="122">
        <f>(CN77/CN78)</f>
        <v>0.8586387434554974</v>
      </c>
      <c r="CO79" s="130"/>
      <c r="DB79" s="245" t="s">
        <v>519</v>
      </c>
      <c r="DC79" s="122">
        <f>(DC77/DC78)</f>
        <v>0.71244635193133043</v>
      </c>
      <c r="DD79" s="130"/>
      <c r="DR79" s="245" t="s">
        <v>519</v>
      </c>
      <c r="DS79" s="122">
        <f>(DS77/DS78)</f>
        <v>0.75965665236051505</v>
      </c>
      <c r="DT79" s="130"/>
      <c r="EH79" s="245" t="s">
        <v>519</v>
      </c>
      <c r="EI79" s="122">
        <f>(EI77/EI78)</f>
        <v>0.43816254416961131</v>
      </c>
      <c r="EJ79" s="130"/>
      <c r="EW79" s="245" t="s">
        <v>519</v>
      </c>
      <c r="EX79" s="122">
        <f>(EX77/EX78)</f>
        <v>0.42913385826771655</v>
      </c>
      <c r="EY79" s="130"/>
      <c r="FL79" s="245" t="s">
        <v>519</v>
      </c>
      <c r="FM79" s="122">
        <f>FM77/FM78</f>
        <v>0.38782051282051283</v>
      </c>
      <c r="FN79" s="130"/>
      <c r="GA79" s="245" t="s">
        <v>519</v>
      </c>
      <c r="GB79" s="122">
        <f>GB77/GB78</f>
        <v>0.35365853658536583</v>
      </c>
      <c r="GC79" s="130"/>
      <c r="GP79" s="245" t="s">
        <v>519</v>
      </c>
      <c r="GQ79" s="122">
        <f>GQ77/GQ78</f>
        <v>0.33571428571428569</v>
      </c>
      <c r="GR79" s="130"/>
      <c r="HE79" s="269"/>
      <c r="HF79" s="245" t="s">
        <v>518</v>
      </c>
      <c r="HG79" s="180">
        <v>112</v>
      </c>
      <c r="HH79" s="130"/>
      <c r="HT79" s="269"/>
      <c r="HU79" s="245" t="s">
        <v>518</v>
      </c>
      <c r="HV79" s="180">
        <v>94</v>
      </c>
      <c r="HW79" s="130"/>
      <c r="IJ79" s="245" t="s">
        <v>518</v>
      </c>
      <c r="IK79" s="180">
        <v>354</v>
      </c>
      <c r="IL79" s="130"/>
      <c r="IZ79" s="245" t="s">
        <v>518</v>
      </c>
      <c r="JA79" s="180">
        <v>358</v>
      </c>
      <c r="JB79" s="130"/>
      <c r="JO79" s="245" t="s">
        <v>518</v>
      </c>
      <c r="JP79" s="180">
        <v>90</v>
      </c>
      <c r="JQ79" s="130"/>
      <c r="KD79" s="245" t="s">
        <v>518</v>
      </c>
      <c r="KE79" s="180">
        <v>90</v>
      </c>
      <c r="KF79" s="130"/>
      <c r="KS79" s="245" t="s">
        <v>518</v>
      </c>
      <c r="KT79" s="180">
        <v>151</v>
      </c>
      <c r="KU79" s="130"/>
    </row>
    <row r="80" spans="1:307" s="245" customFormat="1" ht="13.8" x14ac:dyDescent="0.3">
      <c r="A80" s="270"/>
      <c r="B80" s="270"/>
      <c r="C80" s="270"/>
      <c r="P80" s="245" t="s">
        <v>394</v>
      </c>
      <c r="Q80" s="122">
        <f>(Q77-Q78)/Q79</f>
        <v>0.5641025641025641</v>
      </c>
      <c r="R80" s="130"/>
      <c r="AE80" s="245" t="s">
        <v>394</v>
      </c>
      <c r="AF80" s="122">
        <f>(AF77-AF78)/AF79</f>
        <v>0.67647058823529416</v>
      </c>
      <c r="AG80" s="130"/>
      <c r="AU80" s="122"/>
      <c r="AV80" s="130"/>
      <c r="BJ80" s="122"/>
      <c r="BK80" s="130"/>
      <c r="BY80" s="122"/>
      <c r="BZ80" s="130"/>
      <c r="CO80" s="130"/>
      <c r="DD80" s="130"/>
      <c r="DT80" s="130"/>
      <c r="EJ80" s="130"/>
      <c r="EY80" s="130"/>
      <c r="FN80" s="130"/>
      <c r="GC80" s="130"/>
      <c r="GR80" s="130"/>
      <c r="HF80" s="245" t="s">
        <v>394</v>
      </c>
      <c r="HG80" s="122">
        <f>(HG77-HG78)/HG79</f>
        <v>0.7589285714285714</v>
      </c>
      <c r="HH80" s="130"/>
      <c r="HU80" s="245" t="s">
        <v>394</v>
      </c>
      <c r="HV80" s="122">
        <f>(HV77-HV78)/HV79</f>
        <v>0.80851063829787229</v>
      </c>
      <c r="HW80" s="130"/>
      <c r="IJ80" s="245" t="s">
        <v>394</v>
      </c>
      <c r="IK80" s="122">
        <f>(IK77-IK78)/IK79</f>
        <v>5.9322033898305086E-2</v>
      </c>
      <c r="IL80" s="130"/>
      <c r="IZ80" s="245" t="s">
        <v>394</v>
      </c>
      <c r="JA80" s="122">
        <f>(JA77-JA78)/JA79</f>
        <v>0.1005586592178771</v>
      </c>
      <c r="JB80" s="130"/>
      <c r="JO80" s="245" t="s">
        <v>394</v>
      </c>
      <c r="JP80" s="122">
        <f>(JP77-JP78)/JP79</f>
        <v>0.3888888888888889</v>
      </c>
      <c r="JQ80" s="130"/>
      <c r="KD80" s="245" t="s">
        <v>394</v>
      </c>
      <c r="KE80" s="122">
        <f>(KE77-KE78)/KE79</f>
        <v>0.55555555555555558</v>
      </c>
      <c r="KF80" s="130"/>
      <c r="KS80" s="245" t="s">
        <v>394</v>
      </c>
      <c r="KT80" s="122">
        <f>(KT77-KT78)/KT79</f>
        <v>0.20529801324503311</v>
      </c>
      <c r="KU80" s="130"/>
    </row>
    <row r="81" spans="1:307" s="270" customFormat="1" ht="13.8" x14ac:dyDescent="0.3">
      <c r="A81" s="242" t="s">
        <v>520</v>
      </c>
      <c r="B81" s="245" t="s">
        <v>521</v>
      </c>
      <c r="C81" s="245"/>
      <c r="D81" s="270">
        <f>ROUND(E60-(D64+D73),0)</f>
        <v>1719</v>
      </c>
      <c r="G81" s="270">
        <f>ROUND(H60-(G64+G73),0)</f>
        <v>564</v>
      </c>
      <c r="J81" s="270">
        <f>ROUND(K60-(J64+J73),0)</f>
        <v>284</v>
      </c>
      <c r="M81" s="270">
        <f>ROUND(N60-(M64+M73),0)</f>
        <v>1364</v>
      </c>
      <c r="P81" s="270" t="s">
        <v>522</v>
      </c>
      <c r="Q81" s="270">
        <f>ROUND(Q60-(Q64+Q73),0)</f>
        <v>5114</v>
      </c>
      <c r="S81" s="270">
        <f>ROUND(T60-(S64+S73),0)</f>
        <v>1788</v>
      </c>
      <c r="V81" s="270">
        <f>ROUND(W60-(V64+V73),0)</f>
        <v>607</v>
      </c>
      <c r="Y81" s="270">
        <f>ROUND(Z60-(Y64+Y73),0)</f>
        <v>287</v>
      </c>
      <c r="AB81" s="270">
        <f>ROUND(AC60-(AB64+AB73),0)</f>
        <v>1555</v>
      </c>
      <c r="AE81" s="270" t="s">
        <v>522</v>
      </c>
      <c r="AF81" s="270">
        <f>ROUND(AF60-(AF64+AF73),0)</f>
        <v>5439</v>
      </c>
      <c r="AG81" s="271"/>
      <c r="AH81" s="272">
        <f>ROUND(AI60-(AH64+AH73),0)</f>
        <v>1580</v>
      </c>
      <c r="AI81" s="273"/>
      <c r="AJ81" s="273"/>
      <c r="AK81" s="272">
        <f>ROUND(AL60-(AK64+AK73),0)</f>
        <v>508</v>
      </c>
      <c r="AL81" s="273"/>
      <c r="AM81" s="273"/>
      <c r="AN81" s="272">
        <f>ROUND(AO60-(AN64+AN73),0)</f>
        <v>274</v>
      </c>
      <c r="AO81" s="273"/>
      <c r="AP81" s="273"/>
      <c r="AQ81" s="272">
        <f>ROUND(AR60-(AQ64+AQ73),0)</f>
        <v>1330</v>
      </c>
      <c r="AT81" s="270" t="s">
        <v>522</v>
      </c>
      <c r="AU81" s="270">
        <f>ROUND(AU60-(AU64+AU73),0)</f>
        <v>4718</v>
      </c>
      <c r="AV81" s="274"/>
      <c r="AW81" s="270">
        <f>ROUND(AX60-(AW64+AW73),0)</f>
        <v>1775</v>
      </c>
      <c r="AZ81" s="270">
        <f>ROUND(BA60-(AZ64+AZ73),0)</f>
        <v>620</v>
      </c>
      <c r="BC81" s="270">
        <f>ROUND(BD60-(BC64+BC73),0)</f>
        <v>300</v>
      </c>
      <c r="BF81" s="270">
        <f>ROUND(BG60-(BF64+BF73),0)</f>
        <v>1618</v>
      </c>
      <c r="BI81" s="270" t="s">
        <v>522</v>
      </c>
      <c r="BJ81" s="270">
        <f>ROUND(BJ60-(BJ64+BJ73),0)</f>
        <v>5591</v>
      </c>
      <c r="BK81" s="274"/>
      <c r="BL81" s="270">
        <f>ROUND(BM59-(BL64+BL73),0)</f>
        <v>1732</v>
      </c>
      <c r="BO81" s="270">
        <f>ROUND(BP59-(BO64+BO73),0)</f>
        <v>652</v>
      </c>
      <c r="BR81" s="270">
        <f>ROUND(BS59-(BR64+BR73),0)</f>
        <v>274</v>
      </c>
      <c r="BU81" s="270">
        <f>ROUND(BV59-(BU64+BU73),0)</f>
        <v>1721</v>
      </c>
      <c r="BX81" s="270" t="s">
        <v>522</v>
      </c>
      <c r="BY81" s="270">
        <f>ROUND(BY59-(BY64+BY73),0)</f>
        <v>5678</v>
      </c>
      <c r="BZ81" s="274"/>
      <c r="CA81" s="270">
        <f>ROUND(CB59-(CA64+CA73),0)</f>
        <v>1978</v>
      </c>
      <c r="CD81" s="270">
        <f>ROUND(CE59-(CD64+CD73),0)</f>
        <v>725</v>
      </c>
      <c r="CG81" s="270">
        <f>ROUND(CH59-(CG64+CG73),0)</f>
        <v>332</v>
      </c>
      <c r="CJ81" s="270">
        <f>ROUND(CK59-(CJ64+CJ73),0)</f>
        <v>1960</v>
      </c>
      <c r="CM81" s="270" t="s">
        <v>522</v>
      </c>
      <c r="CN81" s="270">
        <f>ROUND(CN59-(CN64+CN73),0)</f>
        <v>6579</v>
      </c>
      <c r="CO81" s="274"/>
      <c r="CP81" s="270">
        <f>ROUND(CQ59-(CP64+CP73),0)</f>
        <v>1844</v>
      </c>
      <c r="CS81" s="270">
        <f>ROUND(CT59-(CS64+CS73),0)</f>
        <v>703</v>
      </c>
      <c r="CV81" s="270">
        <f>ROUND(CW59-(CV64+CV73),0)</f>
        <v>354</v>
      </c>
      <c r="CY81" s="270">
        <f>ROUND(CZ59-(CY64+CY73),0)</f>
        <v>2196</v>
      </c>
      <c r="DB81" s="270" t="s">
        <v>522</v>
      </c>
      <c r="DC81" s="270">
        <f>ROUND(DC59-(DC64+DC73),0)</f>
        <v>6654</v>
      </c>
      <c r="DD81" s="274"/>
      <c r="DF81" s="270">
        <f>ROUND(DG57-(DF64+DF73),0)</f>
        <v>2033</v>
      </c>
      <c r="DI81" s="270">
        <f>ROUND(DJ57-(DI64+DI73),0)</f>
        <v>709</v>
      </c>
      <c r="DL81" s="270">
        <f>ROUND(DM57-(DL64+DL73),0)</f>
        <v>431</v>
      </c>
      <c r="DO81" s="270">
        <f>ROUND(DP57-(DO64+DO73),0)</f>
        <v>2204</v>
      </c>
      <c r="DR81" s="270" t="s">
        <v>522</v>
      </c>
      <c r="DS81" s="270">
        <f>ROUND(DS57-(DS64+DS73),0)</f>
        <v>7063</v>
      </c>
      <c r="DT81" s="274"/>
      <c r="DV81" s="270">
        <f>ROUND(DW57-(DV64+DV73),0)</f>
        <v>1655</v>
      </c>
      <c r="DY81" s="270">
        <f>ROUND(DZ57-(DY64+DY73),0)</f>
        <v>566</v>
      </c>
      <c r="EB81" s="270">
        <f>ROUND(EC57-(EB64+EB73),0)</f>
        <v>326</v>
      </c>
      <c r="EE81" s="270">
        <f>ROUND(EF57-(EE64+EE73),0)</f>
        <v>1394</v>
      </c>
      <c r="EH81" s="270" t="s">
        <v>522</v>
      </c>
      <c r="EI81" s="270">
        <f>ROUND(EI57-(EI64+EI73),0)</f>
        <v>4969</v>
      </c>
      <c r="EJ81" s="274"/>
      <c r="EK81" s="270">
        <f>ROUND(EL57-(EK64+EK73),0)</f>
        <v>1496</v>
      </c>
      <c r="EN81" s="270">
        <f>ROUND(EO57-(EN64+EN73),0)</f>
        <v>500</v>
      </c>
      <c r="EQ81" s="270">
        <f>ROUND(ER57-(EQ64+EQ73),0)</f>
        <v>265</v>
      </c>
      <c r="ET81" s="270">
        <f>ROUND(EU57-(ET64+ET73),0)</f>
        <v>1184</v>
      </c>
      <c r="EW81" s="270" t="s">
        <v>522</v>
      </c>
      <c r="EX81" s="270">
        <f>ROUND(EX57-(EX64+EX73),0)</f>
        <v>4379</v>
      </c>
      <c r="EY81" s="274"/>
      <c r="EZ81" s="270">
        <f>ROUND(FA57-(EZ64+EZ73),0)</f>
        <v>1758</v>
      </c>
      <c r="FC81" s="270">
        <f>ROUND(FD57-(FC64+FC73),0)</f>
        <v>469</v>
      </c>
      <c r="FF81" s="270">
        <f>ROUND(FG57-(FF64+FF73),0)</f>
        <v>289</v>
      </c>
      <c r="FI81" s="270">
        <f>ROUND(FJ57-(FI64+FI73),0)</f>
        <v>1328</v>
      </c>
      <c r="FL81" s="270" t="s">
        <v>522</v>
      </c>
      <c r="FM81" s="270">
        <f>ROUND(FM57-(FM64+FM73),0)</f>
        <v>4822</v>
      </c>
      <c r="FN81" s="274"/>
      <c r="FO81" s="270">
        <f>ROUND(FP57-(FO64+FO73),0)</f>
        <v>1943</v>
      </c>
      <c r="FR81" s="270">
        <f>ROUND(FS57-(FR64+FR73),0)</f>
        <v>566</v>
      </c>
      <c r="FU81" s="270">
        <f>ROUND(FV57-(FU64+FU73),0)</f>
        <v>370</v>
      </c>
      <c r="FX81" s="270">
        <f>ROUND(FY57-(FX64+FX73),0)</f>
        <v>1592</v>
      </c>
      <c r="GA81" s="270" t="s">
        <v>522</v>
      </c>
      <c r="GB81" s="270">
        <f>ROUND(GB57-(GB64+GB73),0)</f>
        <v>5795</v>
      </c>
      <c r="GC81" s="274"/>
      <c r="GD81" s="270">
        <f>ROUND(GE57-(GD64+GD73),0)</f>
        <v>1773</v>
      </c>
      <c r="GG81" s="270">
        <f>ROUND(GH57-(GG64+GG73),0)</f>
        <v>537</v>
      </c>
      <c r="GJ81" s="270">
        <f>ROUND(GK57-(GJ64+GJ73),0)</f>
        <v>393</v>
      </c>
      <c r="GM81" s="270">
        <f>ROUND(GN57-(GM64+GM73),0)</f>
        <v>1544</v>
      </c>
      <c r="GP81" s="270" t="s">
        <v>522</v>
      </c>
      <c r="GQ81" s="270">
        <f>ROUND(GQ57-(GQ64+GQ73),0)</f>
        <v>5641</v>
      </c>
      <c r="GR81" s="274"/>
      <c r="GT81" s="270">
        <f>ROUND(GU57-(GT64+GT73),0)</f>
        <v>2284</v>
      </c>
      <c r="GW81" s="270">
        <f>ROUND(GX57-(GW64+GW73),0)</f>
        <v>504</v>
      </c>
      <c r="GZ81" s="270">
        <f>ROUND(HA57-(GZ64+GZ73),0)</f>
        <v>416</v>
      </c>
      <c r="HC81" s="270">
        <f>ROUND(HD57-(HC64+HC73),0)</f>
        <v>1665</v>
      </c>
      <c r="HF81" s="270" t="s">
        <v>522</v>
      </c>
      <c r="HG81" s="270">
        <f>ROUND(HG57-(HG64+HG73),0)</f>
        <v>6543</v>
      </c>
      <c r="HH81" s="274"/>
      <c r="HI81" s="270">
        <f>ROUND(HJ57-(HI64+HI73),0)</f>
        <v>1960</v>
      </c>
      <c r="HL81" s="270">
        <f>ROUND(HM57-(HL64+HL73),0)</f>
        <v>426</v>
      </c>
      <c r="HO81" s="270">
        <f>ROUND(HP57-(HO64+HO73),0)</f>
        <v>537</v>
      </c>
      <c r="HR81" s="270">
        <f>ROUND(HS57-(HR64+HR73),0)</f>
        <v>1976</v>
      </c>
      <c r="HU81" s="270" t="s">
        <v>522</v>
      </c>
      <c r="HV81" s="270">
        <f>ROUND(HV57-(HV64+HV73),0)</f>
        <v>6601</v>
      </c>
      <c r="HW81" s="274"/>
      <c r="HX81" s="270">
        <f>ROUND(HY57-(HX64+HX73),0)</f>
        <v>2009</v>
      </c>
      <c r="IA81" s="270">
        <f>ROUND(IB57-(IA64+IA73),0)</f>
        <v>400</v>
      </c>
      <c r="ID81" s="270">
        <f>ROUND(IE57-(ID64+ID73),0)</f>
        <v>589</v>
      </c>
      <c r="IG81" s="270">
        <f>ROUND(IH57-(IG64+IG73),0)</f>
        <v>2300</v>
      </c>
      <c r="IJ81" s="270" t="s">
        <v>522</v>
      </c>
      <c r="IK81" s="270">
        <f>ROUND(IK57-(IK64+IK73),0)</f>
        <v>7401</v>
      </c>
      <c r="IL81" s="274"/>
      <c r="IN81" s="270">
        <f>ROUND(IO60-(IN64+IN73),0)</f>
        <v>1857</v>
      </c>
      <c r="IQ81" s="270">
        <f>ROUND(IR60-(IQ64+IQ73),0)</f>
        <v>389</v>
      </c>
      <c r="IT81" s="270">
        <f>ROUND(IU60-(IT64+IT73),0)</f>
        <v>529</v>
      </c>
      <c r="IW81" s="270">
        <f>ROUND(IX60-(IW64+IW73),0)</f>
        <v>1929</v>
      </c>
      <c r="IZ81" s="270" t="s">
        <v>522</v>
      </c>
      <c r="JA81" s="270">
        <f>ROUND(JA60-(JA64+JA73),0)</f>
        <v>6694</v>
      </c>
      <c r="JB81" s="274"/>
      <c r="JC81" s="270">
        <f>ROUND(JD60-(JC64+JC73),0)</f>
        <v>1442</v>
      </c>
      <c r="JF81" s="270">
        <f>ROUND(JG60-(JF64+JF73),0)</f>
        <v>250</v>
      </c>
      <c r="JI81" s="270">
        <f>ROUND(JJ60-(JI64+JI73),0)</f>
        <v>421</v>
      </c>
      <c r="JL81" s="270">
        <f>ROUND(JM60-(JL64+JL73),0)</f>
        <v>1268</v>
      </c>
      <c r="JO81" s="270" t="s">
        <v>522</v>
      </c>
      <c r="JP81" s="270">
        <f>ROUND(JP60-(JP64+JP73),0)</f>
        <v>4821</v>
      </c>
      <c r="JQ81" s="274"/>
      <c r="JR81" s="270">
        <f>ROUND(JS60-(JR64+JR73),0)</f>
        <v>1594</v>
      </c>
      <c r="JU81" s="270">
        <f>ROUND(JV60-(JU64+JU73),0)</f>
        <v>228</v>
      </c>
      <c r="JX81" s="270">
        <f>ROUND(JY60-(JX64+JX73),0)</f>
        <v>535</v>
      </c>
      <c r="KA81" s="270">
        <f>ROUND(KB60-(KA64+KA73),0)</f>
        <v>1506</v>
      </c>
      <c r="KD81" s="270" t="s">
        <v>522</v>
      </c>
      <c r="KE81" s="270">
        <f>ROUND(KE60-(KE64+KE73),0)</f>
        <v>5448</v>
      </c>
      <c r="KF81" s="274"/>
      <c r="KG81" s="270">
        <f>ROUND(KH60-(KG64+KG73),0)</f>
        <v>1562</v>
      </c>
      <c r="KJ81" s="270">
        <f>ROUND(KK60-(KJ64+KJ73),0)</f>
        <v>223</v>
      </c>
      <c r="KM81" s="270">
        <f>ROUND(KN60-(KM64+KM73),0)</f>
        <v>464</v>
      </c>
      <c r="KP81" s="270">
        <f>ROUND(KQ60-(KP64+KP73),0)</f>
        <v>1560</v>
      </c>
      <c r="KS81" s="270" t="s">
        <v>522</v>
      </c>
      <c r="KT81" s="270">
        <f>ROUND(KT60-(KT64+KT73),0)</f>
        <v>5378</v>
      </c>
      <c r="KU81" s="274"/>
    </row>
    <row r="82" spans="1:307" s="273" customFormat="1" ht="13.8" x14ac:dyDescent="0.3">
      <c r="A82" s="40" t="s">
        <v>536</v>
      </c>
      <c r="B82" s="245" t="s">
        <v>523</v>
      </c>
      <c r="C82" s="245"/>
      <c r="D82" s="273">
        <f>(D81*100)/Q81</f>
        <v>33.613609698865858</v>
      </c>
      <c r="G82" s="273">
        <f>(G81*100)/Q81</f>
        <v>11.028549080954244</v>
      </c>
      <c r="J82" s="273">
        <f>(J81*100)/Q81</f>
        <v>5.5533828705514274</v>
      </c>
      <c r="M82" s="273">
        <f>(M81*100)/Q81</f>
        <v>26.671881110676573</v>
      </c>
      <c r="S82" s="273">
        <f>(S81*100)/AF81</f>
        <v>32.873690016547158</v>
      </c>
      <c r="V82" s="273">
        <f>(V81*100)/AF81</f>
        <v>11.160139731568304</v>
      </c>
      <c r="Y82" s="273">
        <f>(Y81*100)/AF81</f>
        <v>5.2767052767052771</v>
      </c>
      <c r="AB82" s="273">
        <f>(AB81*100)/AF81</f>
        <v>28.589814304100017</v>
      </c>
      <c r="AG82" s="271"/>
      <c r="AH82" s="273">
        <f>(AH81*100)/AU81</f>
        <v>33.488766426451889</v>
      </c>
      <c r="AK82" s="273">
        <f>(AK81*100)/AU81</f>
        <v>10.767274268757948</v>
      </c>
      <c r="AN82" s="273">
        <f>(AN81*100)/AU81</f>
        <v>5.8075455701568464</v>
      </c>
      <c r="AQ82" s="273">
        <f>(AQ81*100)/AU81</f>
        <v>28.189910979228486</v>
      </c>
      <c r="AV82" s="271"/>
      <c r="AW82" s="273">
        <f>(AW81*100)/BJ81</f>
        <v>31.747451260955106</v>
      </c>
      <c r="AZ82" s="273">
        <f>(AZ81*100)/BJ81</f>
        <v>11.089250581291362</v>
      </c>
      <c r="BC82" s="273">
        <f>(BC81*100)/BJ81</f>
        <v>5.3657664103022711</v>
      </c>
      <c r="BF82" s="273">
        <f>(BF81*100)/BJ81</f>
        <v>28.939366839563583</v>
      </c>
      <c r="BK82" s="271"/>
      <c r="BL82" s="273">
        <f>(BL81*100)/BY81</f>
        <v>30.503698485382177</v>
      </c>
      <c r="BO82" s="273">
        <f>(BO81*100)/BY81</f>
        <v>11.482916519901373</v>
      </c>
      <c r="BR82" s="273">
        <f>(BR81*100)/BY81</f>
        <v>4.8256428319830924</v>
      </c>
      <c r="BU82" s="273">
        <f>(BU81*100)/BY81</f>
        <v>30.309968298696724</v>
      </c>
      <c r="BZ82" s="271"/>
      <c r="CA82" s="273">
        <f>(CA81*100)/CN81</f>
        <v>30.065359477124183</v>
      </c>
      <c r="CD82" s="273">
        <f>(CD81*100)/CN81</f>
        <v>11.019911840705275</v>
      </c>
      <c r="CG82" s="273">
        <f>(CG81*100)/CN81</f>
        <v>5.0463596291229669</v>
      </c>
      <c r="CJ82" s="273">
        <f>(CJ81*100)/CN81</f>
        <v>29.791761665906673</v>
      </c>
      <c r="CO82" s="271"/>
      <c r="CP82" s="273">
        <f>(CP81*100)/DC81</f>
        <v>27.712654042681095</v>
      </c>
      <c r="CS82" s="273">
        <f>(CS81*100)/DC81</f>
        <v>10.565073639915839</v>
      </c>
      <c r="CV82" s="273">
        <f>(CV81*100)/DC81</f>
        <v>5.3201082055906221</v>
      </c>
      <c r="CY82" s="273">
        <f>(CY81*100)/DC81</f>
        <v>33.002705139765553</v>
      </c>
      <c r="DD82" s="271"/>
      <c r="DF82" s="273">
        <f>(DF81*100)/DS81</f>
        <v>28.783802916607673</v>
      </c>
      <c r="DI82" s="273">
        <f>(DI81*100)/DS81</f>
        <v>10.038227382132238</v>
      </c>
      <c r="DL82" s="273">
        <f>(DL81*100)/DS81</f>
        <v>6.1022228514795414</v>
      </c>
      <c r="DO82" s="273">
        <f>(DO81*100)/DS81</f>
        <v>31.204870451649441</v>
      </c>
      <c r="DT82" s="271"/>
      <c r="DV82" s="273">
        <f>(DV81*100)/EI81</f>
        <v>33.306500301871601</v>
      </c>
      <c r="DY82" s="273">
        <f>(DY81*100)/EI81</f>
        <v>11.390621855504126</v>
      </c>
      <c r="EB82" s="273">
        <f>(EB81*100)/EI81</f>
        <v>6.5606761923928358</v>
      </c>
      <c r="EE82" s="273">
        <f>(EE81*100)/EI81</f>
        <v>28.053934393238077</v>
      </c>
      <c r="EJ82" s="271"/>
      <c r="EK82" s="273">
        <f>(EK81*100)/EX81</f>
        <v>34.163050924868692</v>
      </c>
      <c r="EN82" s="273">
        <f>(EN81*100)/EX81</f>
        <v>11.418131993605845</v>
      </c>
      <c r="EQ82" s="273">
        <f>(EQ81*100)/EX81</f>
        <v>6.0516099566110988</v>
      </c>
      <c r="ET82" s="273">
        <f>(ET81*100)/EX81</f>
        <v>27.038136560858643</v>
      </c>
      <c r="EY82" s="271"/>
      <c r="EZ82" s="273">
        <f>(EZ81*100)/FM81</f>
        <v>36.457901285773538</v>
      </c>
      <c r="FC82" s="273">
        <f>(FC81*100)/FM81</f>
        <v>9.7262546661136451</v>
      </c>
      <c r="FF82" s="273">
        <f>(FF81*100)/FM81</f>
        <v>5.993363749481543</v>
      </c>
      <c r="FI82" s="273">
        <f>(FI81*100)/FM81</f>
        <v>27.540439651596849</v>
      </c>
      <c r="FN82" s="271"/>
      <c r="FO82" s="273">
        <f>(FO81*100)/GB81</f>
        <v>33.528904227782569</v>
      </c>
      <c r="FR82" s="273">
        <f>(FR81*100)/GB81</f>
        <v>9.7670405522001733</v>
      </c>
      <c r="FU82" s="273">
        <f>(FU81*100)/GB81</f>
        <v>6.3848144952545294</v>
      </c>
      <c r="FX82" s="273">
        <f>(FX81*100)/GB81</f>
        <v>27.471958584987057</v>
      </c>
      <c r="GC82" s="271"/>
      <c r="GD82" s="273">
        <f>(GD81*100)/GQ81</f>
        <v>31.430597411806417</v>
      </c>
      <c r="GG82" s="273">
        <f>(GG81*100)/GQ81</f>
        <v>9.5195887254032971</v>
      </c>
      <c r="GJ82" s="273">
        <f>(GJ81*100)/GQ81</f>
        <v>6.9668498493174971</v>
      </c>
      <c r="GM82" s="273">
        <f>(GM81*100)/GQ81</f>
        <v>27.371033504697749</v>
      </c>
      <c r="GR82" s="271"/>
      <c r="GT82" s="273">
        <f>(GT81*100)/HG81</f>
        <v>34.907534769983187</v>
      </c>
      <c r="GW82" s="273">
        <f>(GW81*100)/HG81</f>
        <v>7.7028885832187068</v>
      </c>
      <c r="GZ82" s="273">
        <f>(GZ81*100)/HG81</f>
        <v>6.3579397829741708</v>
      </c>
      <c r="HC82" s="273">
        <f>(HC81*100)/HG81</f>
        <v>25.447042640990372</v>
      </c>
      <c r="HH82" s="271"/>
      <c r="HI82" s="273">
        <f>(HI81*100)/HV81</f>
        <v>29.692470837751856</v>
      </c>
      <c r="HL82" s="273">
        <f>(HL81*100)/HV81</f>
        <v>6.4535676412664751</v>
      </c>
      <c r="HO82" s="273">
        <f>(HO81*100)/HV81</f>
        <v>8.1351310407514017</v>
      </c>
      <c r="HR82" s="273">
        <f>(HR81*100)/HV81</f>
        <v>29.934858354794727</v>
      </c>
      <c r="HW82" s="271"/>
      <c r="HX82" s="273">
        <f>(HX81*100)/IK81</f>
        <v>27.144980408052966</v>
      </c>
      <c r="IA82" s="273">
        <f>(IA81*100)/IK81</f>
        <v>5.4046750439129845</v>
      </c>
      <c r="ID82" s="273">
        <f>(ID81*100)/IK81</f>
        <v>7.9583840021618704</v>
      </c>
      <c r="IG82" s="273">
        <f>(IG81*100)/IK81</f>
        <v>31.076881502499663</v>
      </c>
      <c r="IL82" s="271"/>
      <c r="IN82" s="273">
        <f>(IN81*100)/JA81</f>
        <v>27.741260830594562</v>
      </c>
      <c r="IQ82" s="273">
        <f>(IQ81*100)/JA81</f>
        <v>5.8111741858380643</v>
      </c>
      <c r="IT82" s="273">
        <f>(IT81*100)/JA81</f>
        <v>7.902599342694951</v>
      </c>
      <c r="IW82" s="273">
        <f>(IW81*100)/JA81</f>
        <v>28.816850911263817</v>
      </c>
      <c r="JB82" s="271"/>
      <c r="JC82" s="273">
        <f>(JC81*100)/JP81</f>
        <v>29.910806886538062</v>
      </c>
      <c r="JF82" s="273">
        <f>(JF81*100)/JP81</f>
        <v>5.185646131507986</v>
      </c>
      <c r="JI82" s="273">
        <f>(JI81*100)/JP81</f>
        <v>8.7326280854594476</v>
      </c>
      <c r="JL82" s="273">
        <f>(JL81*100)/JP81</f>
        <v>26.301597179008503</v>
      </c>
      <c r="JQ82" s="271"/>
      <c r="JR82" s="273">
        <f>(JR81*100)/KE81</f>
        <v>29.258443465491922</v>
      </c>
      <c r="JU82" s="273">
        <f>(JU81*100)/KE81</f>
        <v>4.1850220264317182</v>
      </c>
      <c r="JX82" s="273">
        <f>(JX81*100)/KE81</f>
        <v>9.8201174743024957</v>
      </c>
      <c r="KA82" s="273">
        <f>(KA81*100)/KE81</f>
        <v>27.643171806167402</v>
      </c>
      <c r="KF82" s="271"/>
      <c r="KG82" s="273">
        <f>(KG81*100)/KT81</f>
        <v>29.044254369654148</v>
      </c>
      <c r="KJ82" s="273">
        <f>(KJ81*100)/KT81</f>
        <v>4.1465228709557458</v>
      </c>
      <c r="KM82" s="273">
        <f>(KM81*100)/KT81</f>
        <v>8.6277426552621801</v>
      </c>
      <c r="KP82" s="273">
        <f>(KP81*100)/KT81</f>
        <v>29.007065823726293</v>
      </c>
      <c r="KU82" s="271"/>
    </row>
    <row r="83" spans="1:307" s="56" customFormat="1" ht="13.8" x14ac:dyDescent="0.3">
      <c r="B83" s="245"/>
      <c r="C83" s="245"/>
    </row>
  </sheetData>
  <mergeCells count="127">
    <mergeCell ref="P41:Q41"/>
    <mergeCell ref="AE41:AF41"/>
    <mergeCell ref="B57:C57"/>
    <mergeCell ref="B58:C58"/>
    <mergeCell ref="B59:C59"/>
    <mergeCell ref="B60:C60"/>
    <mergeCell ref="B42:C42"/>
    <mergeCell ref="D41:F41"/>
    <mergeCell ref="B51:C51"/>
    <mergeCell ref="B52:C52"/>
    <mergeCell ref="B53:C53"/>
    <mergeCell ref="B54:C54"/>
    <mergeCell ref="B55:C55"/>
    <mergeCell ref="B56:C56"/>
    <mergeCell ref="B45:C45"/>
    <mergeCell ref="B46:C46"/>
    <mergeCell ref="B47:C47"/>
    <mergeCell ref="B48:C48"/>
    <mergeCell ref="B49:C49"/>
    <mergeCell ref="B50:C50"/>
    <mergeCell ref="B41:C41"/>
    <mergeCell ref="KV41:KX41"/>
    <mergeCell ref="KY41:LA41"/>
    <mergeCell ref="LB41:LD41"/>
    <mergeCell ref="LE41:LG41"/>
    <mergeCell ref="B43:C43"/>
    <mergeCell ref="B44:C44"/>
    <mergeCell ref="G41:I41"/>
    <mergeCell ref="J41:L41"/>
    <mergeCell ref="M41:O41"/>
    <mergeCell ref="AK41:AM41"/>
    <mergeCell ref="KD41:KF41"/>
    <mergeCell ref="KG41:KI41"/>
    <mergeCell ref="KJ41:KL41"/>
    <mergeCell ref="KM41:KO41"/>
    <mergeCell ref="KP41:KR41"/>
    <mergeCell ref="KS41:KU41"/>
    <mergeCell ref="JL41:JN41"/>
    <mergeCell ref="JO41:JQ41"/>
    <mergeCell ref="JR41:JT41"/>
    <mergeCell ref="JU41:JW41"/>
    <mergeCell ref="JX41:JZ41"/>
    <mergeCell ref="KA41:KC41"/>
    <mergeCell ref="IT41:IV41"/>
    <mergeCell ref="IW41:IY41"/>
    <mergeCell ref="IZ41:JB41"/>
    <mergeCell ref="JC41:JE41"/>
    <mergeCell ref="JF41:JH41"/>
    <mergeCell ref="JI41:JK41"/>
    <mergeCell ref="IA41:IC41"/>
    <mergeCell ref="ID41:IF41"/>
    <mergeCell ref="IG41:II41"/>
    <mergeCell ref="IJ41:IL41"/>
    <mergeCell ref="IN41:IP41"/>
    <mergeCell ref="IQ41:IS41"/>
    <mergeCell ref="HI41:HK41"/>
    <mergeCell ref="HL41:HN41"/>
    <mergeCell ref="HO41:HQ41"/>
    <mergeCell ref="HR41:HT41"/>
    <mergeCell ref="HU41:HW41"/>
    <mergeCell ref="HX41:HZ41"/>
    <mergeCell ref="GP41:GR41"/>
    <mergeCell ref="GT41:GV41"/>
    <mergeCell ref="GW41:GY41"/>
    <mergeCell ref="GZ41:HB41"/>
    <mergeCell ref="HC41:HE41"/>
    <mergeCell ref="HF41:HH41"/>
    <mergeCell ref="FX41:FZ41"/>
    <mergeCell ref="GA41:GC41"/>
    <mergeCell ref="GD41:GF41"/>
    <mergeCell ref="GG41:GI41"/>
    <mergeCell ref="GJ41:GL41"/>
    <mergeCell ref="GM41:GO41"/>
    <mergeCell ref="FF41:FH41"/>
    <mergeCell ref="FI41:FK41"/>
    <mergeCell ref="FL41:FN41"/>
    <mergeCell ref="FO41:FQ41"/>
    <mergeCell ref="FR41:FT41"/>
    <mergeCell ref="FU41:FW41"/>
    <mergeCell ref="EN41:EP41"/>
    <mergeCell ref="EQ41:ES41"/>
    <mergeCell ref="ET41:EV41"/>
    <mergeCell ref="EW41:EY41"/>
    <mergeCell ref="EZ41:FB41"/>
    <mergeCell ref="FC41:FE41"/>
    <mergeCell ref="DV41:DX41"/>
    <mergeCell ref="DY41:EA41"/>
    <mergeCell ref="EB41:ED41"/>
    <mergeCell ref="EE41:EG41"/>
    <mergeCell ref="EH41:EJ41"/>
    <mergeCell ref="EK41:EM41"/>
    <mergeCell ref="DB41:DD41"/>
    <mergeCell ref="DF41:DH41"/>
    <mergeCell ref="DI41:DK41"/>
    <mergeCell ref="DL41:DN41"/>
    <mergeCell ref="DO41:DQ41"/>
    <mergeCell ref="DR41:DT41"/>
    <mergeCell ref="CJ41:CL41"/>
    <mergeCell ref="CM41:CO41"/>
    <mergeCell ref="CP41:CR41"/>
    <mergeCell ref="CS41:CU41"/>
    <mergeCell ref="CV41:CX41"/>
    <mergeCell ref="CY41:DA41"/>
    <mergeCell ref="A3:M3"/>
    <mergeCell ref="CA41:CC41"/>
    <mergeCell ref="CD41:CF41"/>
    <mergeCell ref="CG41:CI41"/>
    <mergeCell ref="AZ41:BB41"/>
    <mergeCell ref="BC41:BE41"/>
    <mergeCell ref="BF41:BH41"/>
    <mergeCell ref="BI41:BK41"/>
    <mergeCell ref="AN41:AP41"/>
    <mergeCell ref="AQ41:AS41"/>
    <mergeCell ref="AT41:AV41"/>
    <mergeCell ref="AW41:AY41"/>
    <mergeCell ref="A4:M4"/>
    <mergeCell ref="BL41:BN41"/>
    <mergeCell ref="BO41:BQ41"/>
    <mergeCell ref="BR41:BT41"/>
    <mergeCell ref="BU41:BW41"/>
    <mergeCell ref="BX41:BZ41"/>
    <mergeCell ref="B40:C40"/>
    <mergeCell ref="S41:U41"/>
    <mergeCell ref="V41:X41"/>
    <mergeCell ref="Y41:AA41"/>
    <mergeCell ref="AB41:AD41"/>
    <mergeCell ref="AH41:AJ41"/>
  </mergeCells>
  <pageMargins left="0.7" right="0.7" top="0.75" bottom="0.75" header="0.3" footer="0.3"/>
  <pageSetup paperSize="9"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1C23C-EE9B-4D13-AD66-00F4309BA60F}">
  <dimension ref="A1:BS52"/>
  <sheetViews>
    <sheetView workbookViewId="0">
      <selection activeCell="A2" sqref="A2"/>
    </sheetView>
  </sheetViews>
  <sheetFormatPr defaultRowHeight="14.4" x14ac:dyDescent="0.3"/>
  <cols>
    <col min="1" max="1" width="10.5546875" customWidth="1"/>
    <col min="2" max="2" width="8.88671875" customWidth="1"/>
    <col min="4" max="6" width="10.77734375" style="74" hidden="1" customWidth="1"/>
    <col min="7" max="9" width="10.77734375" style="74" customWidth="1"/>
    <col min="10" max="10" width="10.77734375" style="72" customWidth="1"/>
    <col min="11" max="13" width="10.77734375" style="74" hidden="1" customWidth="1"/>
    <col min="14" max="16" width="10.77734375" style="74" customWidth="1"/>
    <col min="17" max="17" width="10.77734375" style="72" customWidth="1"/>
    <col min="18" max="20" width="10.77734375" style="74" hidden="1" customWidth="1"/>
    <col min="21" max="23" width="10.77734375" style="74" customWidth="1"/>
    <col min="24" max="24" width="10.77734375" style="72" customWidth="1"/>
    <col min="25" max="27" width="10.77734375" style="74" hidden="1" customWidth="1"/>
    <col min="28" max="30" width="10.77734375" style="74" customWidth="1"/>
    <col min="31" max="31" width="10.77734375" style="72" customWidth="1"/>
    <col min="32" max="34" width="10.77734375" style="74" hidden="1" customWidth="1"/>
    <col min="35" max="37" width="10.77734375" style="74" customWidth="1"/>
    <col min="38" max="38" width="10.77734375" style="72" customWidth="1"/>
    <col min="39" max="41" width="10.77734375" style="74" hidden="1" customWidth="1"/>
    <col min="42" max="44" width="10.77734375" style="74" customWidth="1"/>
    <col min="45" max="45" width="10.77734375" style="72" customWidth="1"/>
    <col min="46" max="48" width="10.77734375" style="74" hidden="1" customWidth="1"/>
    <col min="49" max="51" width="10.77734375" style="74" customWidth="1"/>
    <col min="52" max="54" width="10.77734375" style="74" hidden="1" customWidth="1"/>
    <col min="55" max="57" width="10.77734375" style="74" customWidth="1"/>
    <col min="58" max="60" width="10.77734375" style="74" hidden="1" customWidth="1"/>
    <col min="61" max="63" width="10.77734375" style="74" customWidth="1"/>
    <col min="64" max="66" width="10.77734375" style="74" hidden="1" customWidth="1"/>
    <col min="67" max="69" width="10.77734375" style="74" customWidth="1"/>
    <col min="70" max="70" width="10.77734375" style="72" customWidth="1"/>
  </cols>
  <sheetData>
    <row r="1" spans="1:70" s="52" customFormat="1" ht="15.6" x14ac:dyDescent="0.3">
      <c r="A1" s="307" t="s">
        <v>557</v>
      </c>
      <c r="B1" s="307"/>
      <c r="C1" s="307"/>
      <c r="D1" s="307"/>
      <c r="E1" s="307"/>
      <c r="F1" s="307"/>
      <c r="G1" s="307"/>
      <c r="H1" s="307"/>
      <c r="I1" s="307"/>
      <c r="J1" s="307"/>
      <c r="K1" s="307"/>
      <c r="L1" s="307"/>
      <c r="M1" s="307"/>
      <c r="N1" s="307"/>
      <c r="O1" s="307"/>
      <c r="P1" s="307"/>
      <c r="Q1" s="307"/>
      <c r="R1" s="307"/>
      <c r="S1" s="307"/>
      <c r="T1" s="307"/>
      <c r="U1" s="307"/>
      <c r="V1" s="307"/>
      <c r="W1" s="307"/>
      <c r="X1" s="248"/>
      <c r="Y1" s="432"/>
      <c r="Z1" s="432"/>
      <c r="AA1" s="432"/>
      <c r="AB1" s="432"/>
      <c r="AC1" s="432"/>
      <c r="AD1" s="432"/>
      <c r="AE1" s="248"/>
      <c r="AF1" s="432"/>
      <c r="AG1" s="432"/>
      <c r="AH1" s="432"/>
      <c r="AI1" s="432"/>
      <c r="AJ1" s="432"/>
      <c r="AK1" s="432"/>
      <c r="AL1" s="248"/>
      <c r="AM1" s="432"/>
      <c r="AN1" s="432"/>
      <c r="AO1" s="432"/>
      <c r="AP1" s="432"/>
      <c r="AQ1" s="432"/>
      <c r="AR1" s="432"/>
      <c r="AS1" s="248"/>
      <c r="AT1" s="432"/>
      <c r="AU1" s="432"/>
      <c r="AV1" s="432"/>
      <c r="AW1" s="432"/>
      <c r="AX1" s="432"/>
      <c r="AY1" s="432"/>
      <c r="AZ1" s="432"/>
      <c r="BA1" s="432"/>
      <c r="BB1" s="432"/>
      <c r="BC1" s="432"/>
      <c r="BD1" s="432"/>
      <c r="BE1" s="432"/>
      <c r="BF1" s="432"/>
      <c r="BG1" s="432"/>
      <c r="BH1" s="432"/>
      <c r="BI1" s="432"/>
      <c r="BJ1" s="432"/>
      <c r="BK1" s="432"/>
      <c r="BL1" s="432"/>
      <c r="BM1" s="432"/>
      <c r="BN1" s="432"/>
      <c r="BO1" s="432"/>
      <c r="BP1" s="432"/>
      <c r="BQ1" s="432"/>
      <c r="BR1" s="248"/>
    </row>
    <row r="3" spans="1:70" s="245" customFormat="1" ht="29.4" customHeight="1" x14ac:dyDescent="0.3">
      <c r="A3" s="304" t="s">
        <v>476</v>
      </c>
      <c r="B3" s="304"/>
      <c r="C3" s="304"/>
      <c r="D3" s="304"/>
      <c r="E3" s="304"/>
      <c r="F3" s="304"/>
      <c r="G3" s="304"/>
      <c r="H3" s="304"/>
      <c r="I3" s="304"/>
      <c r="J3" s="304"/>
      <c r="K3" s="304"/>
      <c r="L3" s="304"/>
      <c r="M3" s="304"/>
      <c r="N3" s="304"/>
      <c r="O3" s="304"/>
      <c r="P3" s="304"/>
      <c r="Q3" s="304"/>
      <c r="R3" s="304"/>
      <c r="S3" s="304"/>
      <c r="T3" s="304"/>
      <c r="U3" s="304"/>
      <c r="V3" s="304"/>
      <c r="W3" s="304"/>
      <c r="X3" s="276"/>
      <c r="Y3" s="57"/>
      <c r="Z3" s="57"/>
      <c r="AA3" s="57"/>
      <c r="AB3" s="57"/>
      <c r="AC3" s="57"/>
      <c r="AD3" s="57"/>
      <c r="AE3" s="276"/>
      <c r="AF3" s="57"/>
      <c r="AG3" s="57"/>
      <c r="AH3" s="57"/>
      <c r="AI3" s="57"/>
      <c r="AJ3" s="57"/>
      <c r="AK3" s="57"/>
      <c r="AL3" s="276"/>
      <c r="AM3" s="57"/>
      <c r="AN3" s="57"/>
      <c r="AO3" s="57"/>
      <c r="AP3" s="57"/>
      <c r="AQ3" s="57"/>
      <c r="AR3" s="57"/>
      <c r="AS3" s="276"/>
      <c r="AT3" s="57"/>
      <c r="AU3" s="57"/>
      <c r="AV3" s="57"/>
      <c r="AW3" s="57"/>
      <c r="AX3" s="57"/>
      <c r="AY3" s="57"/>
      <c r="AZ3" s="57"/>
      <c r="BA3" s="57"/>
      <c r="BB3" s="57"/>
      <c r="BC3" s="57"/>
      <c r="BD3" s="57"/>
      <c r="BE3" s="57"/>
      <c r="BF3" s="57"/>
      <c r="BG3" s="57"/>
      <c r="BH3" s="57"/>
      <c r="BI3" s="57"/>
      <c r="BJ3" s="57"/>
      <c r="BK3" s="57"/>
      <c r="BL3" s="57"/>
      <c r="BM3" s="57"/>
      <c r="BN3" s="57"/>
      <c r="BO3" s="57"/>
      <c r="BP3" s="57"/>
      <c r="BQ3" s="57"/>
      <c r="BR3" s="276"/>
    </row>
    <row r="4" spans="1:70" s="245" customFormat="1" ht="13.8" x14ac:dyDescent="0.3">
      <c r="A4" s="310" t="s">
        <v>640</v>
      </c>
      <c r="B4" s="310"/>
      <c r="C4" s="310"/>
      <c r="D4" s="310"/>
      <c r="E4" s="310"/>
      <c r="F4" s="310"/>
      <c r="G4" s="310"/>
      <c r="H4" s="310"/>
      <c r="I4" s="310"/>
      <c r="J4" s="310"/>
      <c r="K4" s="310"/>
      <c r="L4" s="310"/>
      <c r="M4" s="310"/>
      <c r="N4" s="310"/>
      <c r="O4" s="310"/>
      <c r="P4" s="310"/>
      <c r="Q4" s="310"/>
      <c r="R4" s="310"/>
      <c r="S4" s="310"/>
      <c r="T4" s="310"/>
      <c r="U4" s="310"/>
      <c r="V4" s="310"/>
      <c r="W4" s="310"/>
      <c r="X4" s="276"/>
      <c r="Y4" s="57"/>
      <c r="Z4" s="57"/>
      <c r="AA4" s="57"/>
      <c r="AB4" s="57"/>
      <c r="AC4" s="57"/>
      <c r="AD4" s="57"/>
      <c r="AE4" s="276"/>
      <c r="AF4" s="57"/>
      <c r="AG4" s="57"/>
      <c r="AH4" s="57"/>
      <c r="AI4" s="57"/>
      <c r="AJ4" s="57"/>
      <c r="AK4" s="57"/>
      <c r="AL4" s="276"/>
      <c r="AM4" s="57"/>
      <c r="AN4" s="57"/>
      <c r="AO4" s="57"/>
      <c r="AP4" s="57"/>
      <c r="AQ4" s="57"/>
      <c r="AR4" s="57"/>
      <c r="AS4" s="276"/>
      <c r="AT4" s="57"/>
      <c r="AU4" s="57"/>
      <c r="AV4" s="57"/>
      <c r="AW4" s="57"/>
      <c r="AX4" s="57"/>
      <c r="AY4" s="57"/>
      <c r="AZ4" s="57"/>
      <c r="BA4" s="57"/>
      <c r="BB4" s="57"/>
      <c r="BC4" s="57"/>
      <c r="BD4" s="57"/>
      <c r="BE4" s="57"/>
      <c r="BF4" s="57"/>
      <c r="BG4" s="57"/>
      <c r="BH4" s="57"/>
      <c r="BI4" s="57"/>
      <c r="BJ4" s="57"/>
      <c r="BK4" s="57"/>
      <c r="BL4" s="57"/>
      <c r="BM4" s="57"/>
      <c r="BN4" s="57"/>
      <c r="BO4" s="57"/>
      <c r="BP4" s="57"/>
      <c r="BQ4" s="57"/>
      <c r="BR4" s="276"/>
    </row>
    <row r="5" spans="1:70" s="245" customFormat="1" ht="13.8" x14ac:dyDescent="0.3">
      <c r="A5" s="333" t="s">
        <v>558</v>
      </c>
      <c r="B5" s="333"/>
      <c r="C5" s="333"/>
      <c r="D5" s="333"/>
      <c r="E5" s="333"/>
      <c r="F5" s="333"/>
      <c r="G5" s="333"/>
      <c r="H5" s="333"/>
      <c r="I5" s="333"/>
      <c r="J5" s="333"/>
      <c r="K5" s="333"/>
      <c r="L5" s="333"/>
      <c r="M5" s="333"/>
      <c r="N5" s="333"/>
      <c r="O5" s="333"/>
      <c r="P5" s="333"/>
      <c r="Q5" s="333"/>
      <c r="R5" s="333"/>
      <c r="S5" s="333"/>
      <c r="T5" s="333"/>
      <c r="U5" s="333"/>
      <c r="V5" s="333"/>
      <c r="W5" s="333"/>
      <c r="X5" s="276"/>
      <c r="Y5" s="57"/>
      <c r="Z5" s="57"/>
      <c r="AA5" s="57"/>
      <c r="AB5" s="57"/>
      <c r="AC5" s="57"/>
      <c r="AD5" s="57"/>
      <c r="AE5" s="276"/>
      <c r="AF5" s="57"/>
      <c r="AG5" s="57"/>
      <c r="AH5" s="57"/>
      <c r="AI5" s="57"/>
      <c r="AJ5" s="57"/>
      <c r="AK5" s="57"/>
      <c r="AL5" s="276"/>
      <c r="AM5" s="57"/>
      <c r="AN5" s="57"/>
      <c r="AO5" s="57"/>
      <c r="AP5" s="57"/>
      <c r="AQ5" s="57"/>
      <c r="AR5" s="57"/>
      <c r="AS5" s="276"/>
      <c r="AT5" s="57"/>
      <c r="AU5" s="57"/>
      <c r="AV5" s="57"/>
      <c r="AW5" s="57"/>
      <c r="AX5" s="57"/>
      <c r="AY5" s="57"/>
      <c r="AZ5" s="57"/>
      <c r="BA5" s="57"/>
      <c r="BB5" s="57"/>
      <c r="BC5" s="57"/>
      <c r="BD5" s="57"/>
      <c r="BE5" s="57"/>
      <c r="BF5" s="57"/>
      <c r="BG5" s="57"/>
      <c r="BH5" s="57"/>
      <c r="BI5" s="57"/>
      <c r="BJ5" s="57"/>
      <c r="BK5" s="57"/>
      <c r="BL5" s="57"/>
      <c r="BM5" s="57"/>
      <c r="BN5" s="57"/>
      <c r="BO5" s="57"/>
      <c r="BP5" s="57"/>
      <c r="BQ5" s="57"/>
      <c r="BR5" s="276"/>
    </row>
    <row r="6" spans="1:70" s="245" customFormat="1" ht="13.8" x14ac:dyDescent="0.3">
      <c r="A6" s="153"/>
      <c r="B6" s="153"/>
      <c r="C6" s="55"/>
      <c r="D6" s="283"/>
      <c r="E6" s="283"/>
      <c r="F6" s="283"/>
      <c r="G6" s="283"/>
      <c r="H6" s="57"/>
      <c r="I6" s="57"/>
      <c r="J6" s="276"/>
      <c r="K6" s="57"/>
      <c r="L6" s="57"/>
      <c r="M6" s="57"/>
      <c r="N6" s="57"/>
      <c r="O6" s="57"/>
      <c r="P6" s="57"/>
      <c r="Q6" s="276"/>
      <c r="R6" s="283"/>
      <c r="S6" s="57"/>
      <c r="T6" s="57"/>
      <c r="U6" s="57"/>
      <c r="V6" s="57"/>
      <c r="W6" s="57"/>
      <c r="X6" s="276"/>
      <c r="Y6" s="57"/>
      <c r="Z6" s="57"/>
      <c r="AA6" s="57"/>
      <c r="AB6" s="57"/>
      <c r="AC6" s="57"/>
      <c r="AD6" s="57"/>
      <c r="AE6" s="276"/>
      <c r="AF6" s="57"/>
      <c r="AG6" s="57"/>
      <c r="AH6" s="57"/>
      <c r="AI6" s="57"/>
      <c r="AJ6" s="57"/>
      <c r="AK6" s="57"/>
      <c r="AL6" s="276"/>
      <c r="AM6" s="57"/>
      <c r="AN6" s="57"/>
      <c r="AO6" s="57"/>
      <c r="AP6" s="57"/>
      <c r="AQ6" s="57"/>
      <c r="AR6" s="57"/>
      <c r="AS6" s="276"/>
      <c r="AT6" s="57"/>
      <c r="AU6" s="57"/>
      <c r="AV6" s="57"/>
      <c r="AW6" s="57"/>
      <c r="AX6" s="57"/>
      <c r="AY6" s="57"/>
      <c r="AZ6" s="57"/>
      <c r="BA6" s="57"/>
      <c r="BB6" s="57"/>
      <c r="BC6" s="57"/>
      <c r="BD6" s="57"/>
      <c r="BE6" s="57"/>
      <c r="BF6" s="57"/>
      <c r="BG6" s="57"/>
      <c r="BH6" s="57"/>
      <c r="BI6" s="57"/>
      <c r="BJ6" s="57"/>
      <c r="BK6" s="57"/>
      <c r="BL6" s="57"/>
      <c r="BM6" s="57"/>
      <c r="BN6" s="57"/>
      <c r="BO6" s="57"/>
      <c r="BP6" s="57"/>
      <c r="BQ6" s="57"/>
      <c r="BR6" s="276"/>
    </row>
    <row r="7" spans="1:70" s="245" customFormat="1" ht="13.8" x14ac:dyDescent="0.3">
      <c r="B7" s="55"/>
      <c r="C7" s="124"/>
      <c r="D7" s="436" t="s">
        <v>8</v>
      </c>
      <c r="E7" s="422"/>
      <c r="F7" s="422"/>
      <c r="G7" s="437" t="s">
        <v>8</v>
      </c>
      <c r="H7" s="437"/>
      <c r="I7" s="437"/>
      <c r="J7" s="438"/>
      <c r="K7" s="278" t="s">
        <v>179</v>
      </c>
      <c r="L7" s="278"/>
      <c r="M7" s="278"/>
      <c r="N7" s="437" t="s">
        <v>179</v>
      </c>
      <c r="O7" s="437"/>
      <c r="P7" s="437"/>
      <c r="Q7" s="438"/>
      <c r="R7" s="436" t="s">
        <v>180</v>
      </c>
      <c r="S7" s="278"/>
      <c r="T7" s="278"/>
      <c r="U7" s="437" t="s">
        <v>180</v>
      </c>
      <c r="V7" s="437"/>
      <c r="W7" s="437"/>
      <c r="X7" s="438"/>
      <c r="Y7" s="278" t="s">
        <v>11</v>
      </c>
      <c r="Z7" s="278"/>
      <c r="AA7" s="278"/>
      <c r="AB7" s="437" t="s">
        <v>11</v>
      </c>
      <c r="AC7" s="437"/>
      <c r="AD7" s="437"/>
      <c r="AE7" s="438"/>
      <c r="AF7" s="278" t="s">
        <v>12</v>
      </c>
      <c r="AG7" s="278"/>
      <c r="AH7" s="278"/>
      <c r="AI7" s="437" t="s">
        <v>12</v>
      </c>
      <c r="AJ7" s="437"/>
      <c r="AK7" s="437"/>
      <c r="AL7" s="438"/>
      <c r="AM7" s="278" t="s">
        <v>181</v>
      </c>
      <c r="AN7" s="278"/>
      <c r="AO7" s="278"/>
      <c r="AP7" s="437" t="s">
        <v>181</v>
      </c>
      <c r="AQ7" s="437"/>
      <c r="AR7" s="437"/>
      <c r="AS7" s="438"/>
      <c r="AT7" s="278" t="s">
        <v>14</v>
      </c>
      <c r="AU7" s="278"/>
      <c r="AV7" s="278"/>
      <c r="AW7" s="437" t="s">
        <v>14</v>
      </c>
      <c r="AX7" s="437"/>
      <c r="AY7" s="438"/>
      <c r="AZ7" s="278" t="s">
        <v>15</v>
      </c>
      <c r="BA7" s="278"/>
      <c r="BB7" s="278"/>
      <c r="BC7" s="437" t="s">
        <v>15</v>
      </c>
      <c r="BD7" s="437"/>
      <c r="BE7" s="438"/>
      <c r="BF7" s="278" t="s">
        <v>540</v>
      </c>
      <c r="BG7" s="278"/>
      <c r="BH7" s="278"/>
      <c r="BI7" s="437" t="s">
        <v>540</v>
      </c>
      <c r="BJ7" s="437"/>
      <c r="BK7" s="438"/>
      <c r="BL7" s="278" t="s">
        <v>16</v>
      </c>
      <c r="BM7" s="278"/>
      <c r="BN7" s="278"/>
      <c r="BO7" s="437" t="s">
        <v>16</v>
      </c>
      <c r="BP7" s="437"/>
      <c r="BQ7" s="437"/>
      <c r="BR7" s="437"/>
    </row>
    <row r="8" spans="1:70" s="245" customFormat="1" ht="27.6" x14ac:dyDescent="0.3">
      <c r="A8" s="236" t="s">
        <v>355</v>
      </c>
      <c r="B8" s="55"/>
      <c r="C8" s="124" t="s">
        <v>541</v>
      </c>
      <c r="D8" s="439" t="s">
        <v>542</v>
      </c>
      <c r="E8" s="439" t="s">
        <v>543</v>
      </c>
      <c r="F8" s="439" t="s">
        <v>544</v>
      </c>
      <c r="G8" s="440" t="s">
        <v>545</v>
      </c>
      <c r="H8" s="441" t="s">
        <v>546</v>
      </c>
      <c r="I8" s="442" t="s">
        <v>547</v>
      </c>
      <c r="J8" s="279" t="s">
        <v>548</v>
      </c>
      <c r="K8" s="281" t="s">
        <v>542</v>
      </c>
      <c r="L8" s="439" t="s">
        <v>543</v>
      </c>
      <c r="M8" s="281" t="s">
        <v>544</v>
      </c>
      <c r="N8" s="348" t="s">
        <v>545</v>
      </c>
      <c r="O8" s="348" t="s">
        <v>546</v>
      </c>
      <c r="P8" s="443" t="s">
        <v>547</v>
      </c>
      <c r="Q8" s="280" t="s">
        <v>549</v>
      </c>
      <c r="R8" s="439" t="s">
        <v>542</v>
      </c>
      <c r="S8" s="439" t="s">
        <v>543</v>
      </c>
      <c r="T8" s="281" t="s">
        <v>544</v>
      </c>
      <c r="U8" s="348" t="s">
        <v>545</v>
      </c>
      <c r="V8" s="348" t="s">
        <v>546</v>
      </c>
      <c r="W8" s="443" t="s">
        <v>547</v>
      </c>
      <c r="X8" s="280" t="s">
        <v>550</v>
      </c>
      <c r="Y8" s="281" t="s">
        <v>542</v>
      </c>
      <c r="Z8" s="439" t="s">
        <v>543</v>
      </c>
      <c r="AA8" s="281" t="s">
        <v>544</v>
      </c>
      <c r="AB8" s="348" t="s">
        <v>545</v>
      </c>
      <c r="AC8" s="348" t="s">
        <v>546</v>
      </c>
      <c r="AD8" s="443" t="s">
        <v>547</v>
      </c>
      <c r="AE8" s="280" t="s">
        <v>551</v>
      </c>
      <c r="AF8" s="281" t="s">
        <v>542</v>
      </c>
      <c r="AG8" s="439" t="s">
        <v>543</v>
      </c>
      <c r="AH8" s="281" t="s">
        <v>544</v>
      </c>
      <c r="AI8" s="348" t="s">
        <v>545</v>
      </c>
      <c r="AJ8" s="348" t="s">
        <v>546</v>
      </c>
      <c r="AK8" s="443" t="s">
        <v>547</v>
      </c>
      <c r="AL8" s="280" t="s">
        <v>552</v>
      </c>
      <c r="AM8" s="281" t="s">
        <v>542</v>
      </c>
      <c r="AN8" s="439" t="s">
        <v>543</v>
      </c>
      <c r="AO8" s="281" t="s">
        <v>544</v>
      </c>
      <c r="AP8" s="348" t="s">
        <v>545</v>
      </c>
      <c r="AQ8" s="348" t="s">
        <v>546</v>
      </c>
      <c r="AR8" s="443" t="s">
        <v>547</v>
      </c>
      <c r="AS8" s="280" t="s">
        <v>553</v>
      </c>
      <c r="AT8" s="281" t="s">
        <v>542</v>
      </c>
      <c r="AU8" s="439" t="s">
        <v>543</v>
      </c>
      <c r="AV8" s="281" t="s">
        <v>544</v>
      </c>
      <c r="AW8" s="348" t="s">
        <v>545</v>
      </c>
      <c r="AX8" s="348" t="s">
        <v>546</v>
      </c>
      <c r="AY8" s="443" t="s">
        <v>547</v>
      </c>
      <c r="AZ8" s="281" t="s">
        <v>542</v>
      </c>
      <c r="BA8" s="439" t="s">
        <v>543</v>
      </c>
      <c r="BB8" s="281" t="s">
        <v>544</v>
      </c>
      <c r="BC8" s="348" t="s">
        <v>545</v>
      </c>
      <c r="BD8" s="348" t="s">
        <v>546</v>
      </c>
      <c r="BE8" s="443" t="s">
        <v>547</v>
      </c>
      <c r="BF8" s="281" t="s">
        <v>542</v>
      </c>
      <c r="BG8" s="439" t="s">
        <v>543</v>
      </c>
      <c r="BH8" s="281" t="s">
        <v>544</v>
      </c>
      <c r="BI8" s="348" t="s">
        <v>545</v>
      </c>
      <c r="BJ8" s="348" t="s">
        <v>546</v>
      </c>
      <c r="BK8" s="443" t="s">
        <v>547</v>
      </c>
      <c r="BL8" s="281" t="s">
        <v>542</v>
      </c>
      <c r="BM8" s="439" t="s">
        <v>543</v>
      </c>
      <c r="BN8" s="281" t="s">
        <v>544</v>
      </c>
      <c r="BO8" s="348" t="s">
        <v>545</v>
      </c>
      <c r="BP8" s="348" t="s">
        <v>546</v>
      </c>
      <c r="BQ8" s="348" t="s">
        <v>547</v>
      </c>
      <c r="BR8" s="276" t="s">
        <v>554</v>
      </c>
    </row>
    <row r="9" spans="1:70" s="245" customFormat="1" ht="13.8" x14ac:dyDescent="0.3">
      <c r="A9" s="241" t="s">
        <v>103</v>
      </c>
      <c r="B9" s="37">
        <v>1938</v>
      </c>
      <c r="C9" s="55" t="s">
        <v>40</v>
      </c>
      <c r="D9" s="93">
        <v>8826.3860000000004</v>
      </c>
      <c r="E9" s="93">
        <v>16059.343999999999</v>
      </c>
      <c r="F9" s="93">
        <v>24885.73</v>
      </c>
      <c r="G9" s="283">
        <v>17652.772000000001</v>
      </c>
      <c r="H9" s="57">
        <v>32118.687999999998</v>
      </c>
      <c r="I9" s="266">
        <v>49771.46</v>
      </c>
      <c r="J9" s="277">
        <f>(G9*100)/I9</f>
        <v>35.467659578400962</v>
      </c>
      <c r="K9" s="57">
        <v>6302.6180000000004</v>
      </c>
      <c r="L9" s="57">
        <v>14291.248</v>
      </c>
      <c r="M9" s="57">
        <v>20593.866000000002</v>
      </c>
      <c r="N9" s="283">
        <v>12605.236000000001</v>
      </c>
      <c r="O9" s="283">
        <v>28582.495999999999</v>
      </c>
      <c r="P9" s="444">
        <v>41187.732000000004</v>
      </c>
      <c r="Q9" s="282">
        <f>(N9*100)/P9</f>
        <v>30.604345973699157</v>
      </c>
      <c r="R9" s="283">
        <v>1674.4839999999999</v>
      </c>
      <c r="S9" s="57">
        <v>4850.3029999999999</v>
      </c>
      <c r="T9" s="57">
        <v>6524.7870000000003</v>
      </c>
      <c r="U9" s="57">
        <v>3348.9679999999998</v>
      </c>
      <c r="V9" s="57">
        <v>9700.6059999999998</v>
      </c>
      <c r="W9" s="266">
        <v>13049.574000000001</v>
      </c>
      <c r="X9" s="277">
        <f>(U9*100)/W9</f>
        <v>25.66342778699136</v>
      </c>
      <c r="Y9" s="57">
        <v>1274.9090000000001</v>
      </c>
      <c r="Z9" s="57">
        <v>3127.665</v>
      </c>
      <c r="AA9" s="57">
        <v>4402.5739999999996</v>
      </c>
      <c r="AB9" s="283">
        <v>2549.8180000000002</v>
      </c>
      <c r="AC9" s="283">
        <v>6255.33</v>
      </c>
      <c r="AD9" s="444">
        <v>8805.1479999999992</v>
      </c>
      <c r="AE9" s="282">
        <f>(AB9*100)/AD9</f>
        <v>28.958263961037343</v>
      </c>
      <c r="AF9" s="57">
        <v>650.26599999999996</v>
      </c>
      <c r="AG9" s="57">
        <v>1535.6469999999999</v>
      </c>
      <c r="AH9" s="57">
        <v>2185.913</v>
      </c>
      <c r="AI9" s="57">
        <v>1300.5319999999999</v>
      </c>
      <c r="AJ9" s="57">
        <v>3071.2939999999999</v>
      </c>
      <c r="AK9" s="266">
        <v>4371.826</v>
      </c>
      <c r="AL9" s="277">
        <f>(AI9*100)/AK9</f>
        <v>29.748027483252994</v>
      </c>
      <c r="AM9" s="57">
        <v>632.19600000000003</v>
      </c>
      <c r="AN9" s="57">
        <v>823.55700000000002</v>
      </c>
      <c r="AO9" s="57">
        <v>1455.7529999999999</v>
      </c>
      <c r="AP9" s="283">
        <v>1264.3920000000001</v>
      </c>
      <c r="AQ9" s="283">
        <v>1647.114</v>
      </c>
      <c r="AR9" s="444">
        <v>2911.5059999999999</v>
      </c>
      <c r="AS9" s="282">
        <f>(AP9*100)/AR9</f>
        <v>43.427422097017839</v>
      </c>
      <c r="AT9" s="57">
        <v>0.1</v>
      </c>
      <c r="AU9" s="57">
        <v>1.782</v>
      </c>
      <c r="AV9" s="57">
        <v>1.8819999999999999</v>
      </c>
      <c r="AW9" s="57">
        <v>0.2</v>
      </c>
      <c r="AX9" s="57">
        <v>3.5640000000000001</v>
      </c>
      <c r="AY9" s="266">
        <v>3.7639999999999998</v>
      </c>
      <c r="AZ9" s="57">
        <v>0.9</v>
      </c>
      <c r="BA9" s="57">
        <v>255.21</v>
      </c>
      <c r="BB9" s="57">
        <v>256.101</v>
      </c>
      <c r="BC9" s="57">
        <v>1.8</v>
      </c>
      <c r="BD9" s="57">
        <v>510.42</v>
      </c>
      <c r="BE9" s="266">
        <v>512.202</v>
      </c>
      <c r="BF9" s="57">
        <v>0</v>
      </c>
      <c r="BG9" s="57">
        <v>657.47</v>
      </c>
      <c r="BH9" s="57">
        <v>657.47</v>
      </c>
      <c r="BI9" s="283">
        <v>0</v>
      </c>
      <c r="BJ9" s="283">
        <v>1314.94</v>
      </c>
      <c r="BK9" s="444">
        <v>1314.94</v>
      </c>
      <c r="BL9" s="57">
        <v>19361.859</v>
      </c>
      <c r="BM9" s="57">
        <v>41602.216999999997</v>
      </c>
      <c r="BN9" s="57">
        <v>60964.076000000001</v>
      </c>
      <c r="BO9" s="57">
        <v>38723.718000000001</v>
      </c>
      <c r="BP9" s="57">
        <v>83204.433999999994</v>
      </c>
      <c r="BQ9" s="57">
        <v>121928.152</v>
      </c>
      <c r="BR9" s="276">
        <f t="shared" ref="BR9:BR50" si="0">(BO9*100)/BQ9</f>
        <v>31.759456175469634</v>
      </c>
    </row>
    <row r="10" spans="1:70" s="245" customFormat="1" ht="13.8" x14ac:dyDescent="0.3">
      <c r="A10" s="241" t="s">
        <v>104</v>
      </c>
      <c r="B10" s="37">
        <v>1939</v>
      </c>
      <c r="C10" s="55" t="s">
        <v>41</v>
      </c>
      <c r="D10" s="93">
        <v>9750.7739999999994</v>
      </c>
      <c r="E10" s="93">
        <v>17715.79</v>
      </c>
      <c r="F10" s="93">
        <v>27466.563999999998</v>
      </c>
      <c r="G10" s="283">
        <v>19501.547999999999</v>
      </c>
      <c r="H10" s="57">
        <v>35431.58</v>
      </c>
      <c r="I10" s="266">
        <v>54933.127999999997</v>
      </c>
      <c r="J10" s="277">
        <f t="shared" ref="J10:J50" si="1">(G10*100)/I10</f>
        <v>35.500523472830459</v>
      </c>
      <c r="K10" s="57">
        <v>6377.2510000000002</v>
      </c>
      <c r="L10" s="57">
        <v>14536.973</v>
      </c>
      <c r="M10" s="57">
        <v>20914.223999999998</v>
      </c>
      <c r="N10" s="283">
        <v>12754.502</v>
      </c>
      <c r="O10" s="283">
        <v>29073.946</v>
      </c>
      <c r="P10" s="444">
        <v>41828.447999999997</v>
      </c>
      <c r="Q10" s="282">
        <f t="shared" ref="Q10:Q50" si="2">(N10*100)/P10</f>
        <v>30.492410332795519</v>
      </c>
      <c r="R10" s="283">
        <v>1674.3140000000001</v>
      </c>
      <c r="S10" s="57">
        <v>4667.2839999999997</v>
      </c>
      <c r="T10" s="57">
        <v>6341.598</v>
      </c>
      <c r="U10" s="57">
        <v>3348.6280000000002</v>
      </c>
      <c r="V10" s="57">
        <v>9334.5679999999993</v>
      </c>
      <c r="W10" s="266">
        <v>12683.196</v>
      </c>
      <c r="X10" s="277">
        <f t="shared" ref="X10:X50" si="3">(U10*100)/W10</f>
        <v>26.402083512704525</v>
      </c>
      <c r="Y10" s="57">
        <v>1791.587</v>
      </c>
      <c r="Z10" s="57">
        <v>4506.3869999999997</v>
      </c>
      <c r="AA10" s="57">
        <v>6297.9740000000002</v>
      </c>
      <c r="AB10" s="283">
        <v>3583.174</v>
      </c>
      <c r="AC10" s="283">
        <v>9012.7739999999994</v>
      </c>
      <c r="AD10" s="444">
        <v>12595.948</v>
      </c>
      <c r="AE10" s="282">
        <f t="shared" ref="AE10:AE50" si="4">(AB10*100)/AD10</f>
        <v>28.447037094786356</v>
      </c>
      <c r="AF10" s="57">
        <v>830.32399999999996</v>
      </c>
      <c r="AG10" s="57">
        <v>2020.2429999999999</v>
      </c>
      <c r="AH10" s="57">
        <v>2850.567</v>
      </c>
      <c r="AI10" s="57">
        <v>1660.6479999999999</v>
      </c>
      <c r="AJ10" s="57">
        <v>4040.4859999999999</v>
      </c>
      <c r="AK10" s="266">
        <v>5701.134</v>
      </c>
      <c r="AL10" s="277">
        <f t="shared" ref="AL10:AL50" si="5">(AI10*100)/AK10</f>
        <v>29.128380423964774</v>
      </c>
      <c r="AM10" s="57">
        <v>451.77800000000002</v>
      </c>
      <c r="AN10" s="57">
        <v>865.93100000000004</v>
      </c>
      <c r="AO10" s="57">
        <v>1317.7090000000001</v>
      </c>
      <c r="AP10" s="283">
        <v>903.55600000000004</v>
      </c>
      <c r="AQ10" s="283">
        <v>1731.8620000000001</v>
      </c>
      <c r="AR10" s="444">
        <v>2635.4180000000001</v>
      </c>
      <c r="AS10" s="282">
        <f t="shared" ref="AS10:AS50" si="6">(AP10*100)/AR10</f>
        <v>34.285111507927773</v>
      </c>
      <c r="AT10" s="57">
        <v>0.14499999999999999</v>
      </c>
      <c r="AU10" s="57">
        <v>3.3250000000000002</v>
      </c>
      <c r="AV10" s="57">
        <v>3.3250000000000002</v>
      </c>
      <c r="AW10" s="57">
        <v>0.28999999999999998</v>
      </c>
      <c r="AX10" s="57">
        <v>6.65</v>
      </c>
      <c r="AY10" s="266">
        <v>6.65</v>
      </c>
      <c r="AZ10" s="57">
        <v>0</v>
      </c>
      <c r="BA10" s="57">
        <v>15.348000000000001</v>
      </c>
      <c r="BB10" s="57">
        <v>15.348000000000001</v>
      </c>
      <c r="BC10" s="57">
        <v>0</v>
      </c>
      <c r="BD10" s="57">
        <v>30.696000000000002</v>
      </c>
      <c r="BE10" s="266">
        <v>30.696000000000002</v>
      </c>
      <c r="BF10" s="57">
        <v>0</v>
      </c>
      <c r="BG10" s="57">
        <v>491.89600000000002</v>
      </c>
      <c r="BH10" s="57">
        <v>491.89600000000002</v>
      </c>
      <c r="BI10" s="283">
        <v>0</v>
      </c>
      <c r="BJ10" s="283">
        <v>983.79200000000003</v>
      </c>
      <c r="BK10" s="444">
        <v>983.79200000000003</v>
      </c>
      <c r="BL10" s="57">
        <v>20876.172999999999</v>
      </c>
      <c r="BM10" s="57">
        <v>44823.177000000003</v>
      </c>
      <c r="BN10" s="57">
        <v>65699.350000000006</v>
      </c>
      <c r="BO10" s="57">
        <v>41752.345999999998</v>
      </c>
      <c r="BP10" s="57">
        <v>89646.354000000007</v>
      </c>
      <c r="BQ10" s="57">
        <v>131398.70000000001</v>
      </c>
      <c r="BR10" s="276">
        <f t="shared" si="0"/>
        <v>31.775311323475798</v>
      </c>
    </row>
    <row r="11" spans="1:70" s="245" customFormat="1" ht="13.8" x14ac:dyDescent="0.3">
      <c r="A11" s="241" t="s">
        <v>105</v>
      </c>
      <c r="B11" s="37">
        <v>1940</v>
      </c>
      <c r="C11" s="55" t="s">
        <v>42</v>
      </c>
      <c r="D11" s="93">
        <v>10494.306</v>
      </c>
      <c r="E11" s="93">
        <v>18075.438999999998</v>
      </c>
      <c r="F11" s="93">
        <v>28569.744999999999</v>
      </c>
      <c r="G11" s="283">
        <v>20988.612000000001</v>
      </c>
      <c r="H11" s="57">
        <v>36150.877999999997</v>
      </c>
      <c r="I11" s="266">
        <v>57139.49</v>
      </c>
      <c r="J11" s="277">
        <f t="shared" si="1"/>
        <v>36.732235446973718</v>
      </c>
      <c r="K11" s="57">
        <v>7214.3860000000004</v>
      </c>
      <c r="L11" s="57">
        <v>18478.712</v>
      </c>
      <c r="M11" s="57">
        <v>25693.098000000002</v>
      </c>
      <c r="N11" s="283">
        <v>14428.772000000001</v>
      </c>
      <c r="O11" s="283">
        <v>36957.423999999999</v>
      </c>
      <c r="P11" s="444">
        <v>51386.196000000004</v>
      </c>
      <c r="Q11" s="282">
        <f t="shared" si="2"/>
        <v>28.079081782975337</v>
      </c>
      <c r="R11" s="283">
        <v>2189.788</v>
      </c>
      <c r="S11" s="57">
        <v>5644.9639999999999</v>
      </c>
      <c r="T11" s="57">
        <v>7834.7420000000002</v>
      </c>
      <c r="U11" s="57">
        <v>4379.576</v>
      </c>
      <c r="V11" s="57">
        <v>11289.928</v>
      </c>
      <c r="W11" s="266">
        <v>15669.484</v>
      </c>
      <c r="X11" s="277">
        <f t="shared" si="3"/>
        <v>27.949714234367892</v>
      </c>
      <c r="Y11" s="57">
        <v>1933.933</v>
      </c>
      <c r="Z11" s="57">
        <v>5495.4769999999999</v>
      </c>
      <c r="AA11" s="57">
        <v>7429.41</v>
      </c>
      <c r="AB11" s="283">
        <v>3867.866</v>
      </c>
      <c r="AC11" s="283">
        <v>10990.954</v>
      </c>
      <c r="AD11" s="444">
        <v>14858.82</v>
      </c>
      <c r="AE11" s="282">
        <f t="shared" si="4"/>
        <v>26.03077498751583</v>
      </c>
      <c r="AF11" s="57">
        <v>1003.802</v>
      </c>
      <c r="AG11" s="57">
        <v>2044.4380000000001</v>
      </c>
      <c r="AH11" s="57">
        <v>3048.24</v>
      </c>
      <c r="AI11" s="57">
        <v>2007.604</v>
      </c>
      <c r="AJ11" s="57">
        <v>4088.8760000000002</v>
      </c>
      <c r="AK11" s="266">
        <v>6096.48</v>
      </c>
      <c r="AL11" s="277">
        <f t="shared" si="5"/>
        <v>32.930543526756423</v>
      </c>
      <c r="AM11" s="57">
        <v>494.96300000000002</v>
      </c>
      <c r="AN11" s="57">
        <v>1245.9280000000001</v>
      </c>
      <c r="AO11" s="57">
        <v>1740.8910000000001</v>
      </c>
      <c r="AP11" s="283">
        <v>989.92600000000004</v>
      </c>
      <c r="AQ11" s="283">
        <v>2491.8560000000002</v>
      </c>
      <c r="AR11" s="444">
        <v>3481.7820000000002</v>
      </c>
      <c r="AS11" s="282">
        <f t="shared" si="6"/>
        <v>28.431590490157053</v>
      </c>
      <c r="AT11" s="57">
        <v>0.10199999999999999</v>
      </c>
      <c r="AU11" s="57">
        <v>28.006</v>
      </c>
      <c r="AV11" s="57">
        <v>28.108000000000001</v>
      </c>
      <c r="AW11" s="57">
        <v>0.20399999999999999</v>
      </c>
      <c r="AX11" s="57">
        <v>56.012</v>
      </c>
      <c r="AY11" s="266">
        <v>56.216000000000001</v>
      </c>
      <c r="AZ11" s="57">
        <v>0</v>
      </c>
      <c r="BA11" s="57">
        <v>5.7489999999999997</v>
      </c>
      <c r="BB11" s="57">
        <v>5.7489999999999997</v>
      </c>
      <c r="BC11" s="57">
        <v>0</v>
      </c>
      <c r="BD11" s="57">
        <v>11.497999999999999</v>
      </c>
      <c r="BE11" s="266">
        <v>11.497999999999999</v>
      </c>
      <c r="BF11" s="57">
        <v>0</v>
      </c>
      <c r="BG11" s="57">
        <v>1131.8399999999999</v>
      </c>
      <c r="BH11" s="57">
        <v>1131.8399999999999</v>
      </c>
      <c r="BI11" s="283">
        <v>0</v>
      </c>
      <c r="BJ11" s="283">
        <v>2263.6799999999998</v>
      </c>
      <c r="BK11" s="444">
        <v>2263.6799999999998</v>
      </c>
      <c r="BL11" s="57">
        <v>23331.27</v>
      </c>
      <c r="BM11" s="57">
        <v>52150.553</v>
      </c>
      <c r="BN11" s="57">
        <v>75481.823000000004</v>
      </c>
      <c r="BO11" s="57">
        <v>46662.54</v>
      </c>
      <c r="BP11" s="57">
        <v>104301.106</v>
      </c>
      <c r="BQ11" s="57">
        <v>150963.64600000001</v>
      </c>
      <c r="BR11" s="276">
        <f t="shared" si="0"/>
        <v>30.909786055379186</v>
      </c>
    </row>
    <row r="12" spans="1:70" s="245" customFormat="1" ht="13.8" x14ac:dyDescent="0.3">
      <c r="A12" s="241" t="s">
        <v>106</v>
      </c>
      <c r="B12" s="37">
        <v>1941</v>
      </c>
      <c r="C12" s="55" t="s">
        <v>42</v>
      </c>
      <c r="D12" s="93">
        <v>9157.5709999999999</v>
      </c>
      <c r="E12" s="93">
        <v>14138.162</v>
      </c>
      <c r="F12" s="93">
        <v>23295.733</v>
      </c>
      <c r="G12" s="283">
        <v>18315.142</v>
      </c>
      <c r="H12" s="57">
        <v>28276.324000000001</v>
      </c>
      <c r="I12" s="389">
        <v>46591.466</v>
      </c>
      <c r="J12" s="277">
        <f t="shared" si="1"/>
        <v>39.310078802843421</v>
      </c>
      <c r="K12" s="57">
        <v>6350.8190000000004</v>
      </c>
      <c r="L12" s="57">
        <v>14703.974</v>
      </c>
      <c r="M12" s="57">
        <v>21054.793000000001</v>
      </c>
      <c r="N12" s="283">
        <v>12701.638000000001</v>
      </c>
      <c r="O12" s="283">
        <v>29407.948</v>
      </c>
      <c r="P12" s="444">
        <v>42109.586000000003</v>
      </c>
      <c r="Q12" s="282">
        <f t="shared" si="2"/>
        <v>30.163293460068687</v>
      </c>
      <c r="R12" s="283">
        <v>1561.1990000000001</v>
      </c>
      <c r="S12" s="57">
        <v>4626.0330000000004</v>
      </c>
      <c r="T12" s="57">
        <v>6187.232</v>
      </c>
      <c r="U12" s="57">
        <v>3122.3980000000001</v>
      </c>
      <c r="V12" s="57">
        <v>9252.0660000000007</v>
      </c>
      <c r="W12" s="266">
        <v>12374.464</v>
      </c>
      <c r="X12" s="277">
        <f t="shared" si="3"/>
        <v>25.232591892464999</v>
      </c>
      <c r="Y12" s="57">
        <v>1471.3409999999999</v>
      </c>
      <c r="Z12" s="57">
        <v>5805.1149999999998</v>
      </c>
      <c r="AA12" s="57">
        <v>7279.4560000000001</v>
      </c>
      <c r="AB12" s="283">
        <v>2942.6819999999998</v>
      </c>
      <c r="AC12" s="283">
        <v>11610.23</v>
      </c>
      <c r="AD12" s="444">
        <v>14558.912</v>
      </c>
      <c r="AE12" s="282">
        <f t="shared" si="4"/>
        <v>20.212238387044302</v>
      </c>
      <c r="AF12" s="57">
        <v>879.57500000000005</v>
      </c>
      <c r="AG12" s="57">
        <v>1939.0309999999999</v>
      </c>
      <c r="AH12" s="57">
        <v>2818.6060000000002</v>
      </c>
      <c r="AI12" s="57">
        <v>1759.15</v>
      </c>
      <c r="AJ12" s="57">
        <v>3878.0619999999999</v>
      </c>
      <c r="AK12" s="266">
        <v>5637.2120000000004</v>
      </c>
      <c r="AL12" s="277">
        <f t="shared" si="5"/>
        <v>31.206028795794797</v>
      </c>
      <c r="AM12" s="57">
        <v>650.08399999999995</v>
      </c>
      <c r="AN12" s="57">
        <v>1125.6189999999999</v>
      </c>
      <c r="AO12" s="57">
        <v>1775.702</v>
      </c>
      <c r="AP12" s="283">
        <v>1300.1679999999999</v>
      </c>
      <c r="AQ12" s="283">
        <v>2251.2379999999998</v>
      </c>
      <c r="AR12" s="444">
        <v>3551.404</v>
      </c>
      <c r="AS12" s="282">
        <f t="shared" si="6"/>
        <v>36.609971718227492</v>
      </c>
      <c r="AT12" s="57">
        <v>2.9710000000000001</v>
      </c>
      <c r="AU12" s="57">
        <v>20.608000000000001</v>
      </c>
      <c r="AV12" s="57">
        <v>23.579000000000001</v>
      </c>
      <c r="AW12" s="57">
        <v>5.9420000000000002</v>
      </c>
      <c r="AX12" s="57">
        <v>41.216000000000001</v>
      </c>
      <c r="AY12" s="266">
        <v>47.158000000000001</v>
      </c>
      <c r="AZ12" s="57">
        <v>0</v>
      </c>
      <c r="BA12" s="57">
        <v>10.579000000000001</v>
      </c>
      <c r="BB12" s="57">
        <v>10.579000000000001</v>
      </c>
      <c r="BC12" s="57">
        <v>0</v>
      </c>
      <c r="BD12" s="57">
        <v>21.158000000000001</v>
      </c>
      <c r="BE12" s="266">
        <v>21.158000000000001</v>
      </c>
      <c r="BF12" s="57">
        <v>4.0439999999999996</v>
      </c>
      <c r="BG12" s="57">
        <v>574.20000000000005</v>
      </c>
      <c r="BH12" s="57">
        <v>578.24400000000003</v>
      </c>
      <c r="BI12" s="283">
        <v>8.0879999999999992</v>
      </c>
      <c r="BJ12" s="283">
        <v>1148.4000000000001</v>
      </c>
      <c r="BK12" s="444">
        <v>1156.4880000000001</v>
      </c>
      <c r="BL12" s="57">
        <v>20077.603999999999</v>
      </c>
      <c r="BM12" s="57">
        <v>42946.32</v>
      </c>
      <c r="BN12" s="57">
        <v>63023.923999999999</v>
      </c>
      <c r="BO12" s="57">
        <v>40155.207999999999</v>
      </c>
      <c r="BP12" s="57">
        <v>85892.64</v>
      </c>
      <c r="BQ12" s="57">
        <v>126047.848</v>
      </c>
      <c r="BR12" s="276">
        <f t="shared" si="0"/>
        <v>31.857115085376151</v>
      </c>
    </row>
    <row r="13" spans="1:70" s="245" customFormat="1" ht="13.8" x14ac:dyDescent="0.3">
      <c r="A13" s="241" t="s">
        <v>107</v>
      </c>
      <c r="B13" s="37">
        <v>1942</v>
      </c>
      <c r="C13" s="55" t="s">
        <v>42</v>
      </c>
      <c r="D13" s="93">
        <v>8882.5570000000007</v>
      </c>
      <c r="E13" s="93">
        <v>16105.231</v>
      </c>
      <c r="F13" s="93">
        <v>24987.788</v>
      </c>
      <c r="G13" s="93">
        <v>17765.114000000001</v>
      </c>
      <c r="H13" s="57">
        <v>32210.462</v>
      </c>
      <c r="I13" s="266">
        <v>49975.576000000001</v>
      </c>
      <c r="J13" s="277">
        <f t="shared" si="1"/>
        <v>35.547592287880789</v>
      </c>
      <c r="K13" s="57">
        <v>6554.4369999999999</v>
      </c>
      <c r="L13" s="57">
        <v>16333.643</v>
      </c>
      <c r="M13" s="57">
        <v>22888.080000000002</v>
      </c>
      <c r="N13" s="283">
        <v>13108.874</v>
      </c>
      <c r="O13" s="283">
        <v>32667.286</v>
      </c>
      <c r="P13" s="444">
        <v>45776.160000000003</v>
      </c>
      <c r="Q13" s="282">
        <f t="shared" si="2"/>
        <v>28.63690182837529</v>
      </c>
      <c r="R13" s="283">
        <v>1644.4290000000001</v>
      </c>
      <c r="S13" s="57">
        <v>4617.9459999999999</v>
      </c>
      <c r="T13" s="57">
        <v>6262.375</v>
      </c>
      <c r="U13" s="57">
        <v>3288.8580000000002</v>
      </c>
      <c r="V13" s="57">
        <v>9235.8919999999998</v>
      </c>
      <c r="W13" s="266">
        <v>12524.75</v>
      </c>
      <c r="X13" s="277">
        <f t="shared" si="3"/>
        <v>26.258871434559577</v>
      </c>
      <c r="Y13" s="57">
        <v>1785.1579999999999</v>
      </c>
      <c r="Z13" s="57">
        <v>4941.6350000000002</v>
      </c>
      <c r="AA13" s="57">
        <v>6726.7929999999997</v>
      </c>
      <c r="AB13" s="283">
        <v>3570.3159999999998</v>
      </c>
      <c r="AC13" s="283">
        <v>9883.27</v>
      </c>
      <c r="AD13" s="444">
        <v>13453.585999999999</v>
      </c>
      <c r="AE13" s="282">
        <f t="shared" si="4"/>
        <v>26.538024880503979</v>
      </c>
      <c r="AF13" s="57">
        <v>894.02599999999995</v>
      </c>
      <c r="AG13" s="57">
        <v>2273.7559999999999</v>
      </c>
      <c r="AH13" s="57">
        <v>3167.7820000000002</v>
      </c>
      <c r="AI13" s="57">
        <v>1788.0519999999999</v>
      </c>
      <c r="AJ13" s="57">
        <v>4547.5119999999997</v>
      </c>
      <c r="AK13" s="266">
        <v>6335.5640000000003</v>
      </c>
      <c r="AL13" s="277">
        <f t="shared" si="5"/>
        <v>28.222459752596606</v>
      </c>
      <c r="AM13" s="57">
        <v>439.63</v>
      </c>
      <c r="AN13" s="57">
        <v>978.84400000000005</v>
      </c>
      <c r="AO13" s="57">
        <v>1418.4739999999999</v>
      </c>
      <c r="AP13" s="283">
        <v>879.26</v>
      </c>
      <c r="AQ13" s="283">
        <v>1957.6880000000001</v>
      </c>
      <c r="AR13" s="444">
        <v>2836.9479999999999</v>
      </c>
      <c r="AS13" s="282">
        <f t="shared" si="6"/>
        <v>30.993165895180315</v>
      </c>
      <c r="AT13" s="57">
        <v>9.3190000000000008</v>
      </c>
      <c r="AU13" s="57">
        <v>68.45</v>
      </c>
      <c r="AV13" s="57">
        <v>77.769000000000005</v>
      </c>
      <c r="AW13" s="57">
        <v>18.638000000000002</v>
      </c>
      <c r="AX13" s="57">
        <v>136.9</v>
      </c>
      <c r="AY13" s="266">
        <v>155.53800000000001</v>
      </c>
      <c r="AZ13" s="57">
        <v>4.0999999999999996</v>
      </c>
      <c r="BA13" s="57">
        <v>22.494</v>
      </c>
      <c r="BB13" s="57">
        <v>26.594000000000001</v>
      </c>
      <c r="BC13" s="57">
        <v>8.1999999999999993</v>
      </c>
      <c r="BD13" s="57">
        <v>44.988</v>
      </c>
      <c r="BE13" s="266">
        <v>53.188000000000002</v>
      </c>
      <c r="BF13" s="57">
        <v>0</v>
      </c>
      <c r="BG13" s="57">
        <v>1035.5809999999999</v>
      </c>
      <c r="BH13" s="57">
        <v>1035.5809999999999</v>
      </c>
      <c r="BI13" s="283">
        <v>0</v>
      </c>
      <c r="BJ13" s="283">
        <v>2071.1619999999998</v>
      </c>
      <c r="BK13" s="444">
        <v>2071.1619999999998</v>
      </c>
      <c r="BL13" s="93">
        <v>20213.655999999999</v>
      </c>
      <c r="BM13" s="57">
        <v>46377.58</v>
      </c>
      <c r="BN13" s="57">
        <v>66591.236000000004</v>
      </c>
      <c r="BO13" s="57">
        <v>40427.311999999998</v>
      </c>
      <c r="BP13" s="57">
        <v>92755.16</v>
      </c>
      <c r="BQ13" s="57">
        <v>133182.47200000001</v>
      </c>
      <c r="BR13" s="276">
        <f t="shared" si="0"/>
        <v>30.354829275131635</v>
      </c>
    </row>
    <row r="14" spans="1:70" s="245" customFormat="1" ht="13.8" x14ac:dyDescent="0.3">
      <c r="A14" s="241" t="s">
        <v>108</v>
      </c>
      <c r="B14" s="37">
        <v>1943</v>
      </c>
      <c r="C14" s="55" t="s">
        <v>43</v>
      </c>
      <c r="D14" s="93">
        <v>8966.0339999999997</v>
      </c>
      <c r="E14" s="93">
        <v>15087.839</v>
      </c>
      <c r="F14" s="93">
        <v>24053.873</v>
      </c>
      <c r="G14" s="283">
        <v>17932.067999999999</v>
      </c>
      <c r="H14" s="57">
        <v>30175.678</v>
      </c>
      <c r="I14" s="266">
        <v>48107.745999999999</v>
      </c>
      <c r="J14" s="277">
        <f t="shared" si="1"/>
        <v>37.274803936979296</v>
      </c>
      <c r="K14" s="57">
        <v>6540.4769999999999</v>
      </c>
      <c r="L14" s="57">
        <v>14074.391</v>
      </c>
      <c r="M14" s="57">
        <v>20614.867999999999</v>
      </c>
      <c r="N14" s="283">
        <v>13080.954</v>
      </c>
      <c r="O14" s="283">
        <v>28148.781999999999</v>
      </c>
      <c r="P14" s="444">
        <v>41229.735999999997</v>
      </c>
      <c r="Q14" s="282">
        <f t="shared" si="2"/>
        <v>31.726989471870496</v>
      </c>
      <c r="R14" s="283">
        <v>1205.0340000000001</v>
      </c>
      <c r="S14" s="57">
        <v>3966.6709999999998</v>
      </c>
      <c r="T14" s="57">
        <v>5171.7049999999999</v>
      </c>
      <c r="U14" s="57">
        <v>2410.0680000000002</v>
      </c>
      <c r="V14" s="57">
        <v>7933.3419999999996</v>
      </c>
      <c r="W14" s="266">
        <v>10343.41</v>
      </c>
      <c r="X14" s="277">
        <f t="shared" si="3"/>
        <v>23.300516947505709</v>
      </c>
      <c r="Y14" s="57">
        <v>1691.383</v>
      </c>
      <c r="Z14" s="57">
        <v>4707.8540000000003</v>
      </c>
      <c r="AA14" s="57">
        <v>6399.2370000000001</v>
      </c>
      <c r="AB14" s="283">
        <v>3382.7660000000001</v>
      </c>
      <c r="AC14" s="283">
        <v>9415.7080000000005</v>
      </c>
      <c r="AD14" s="444">
        <v>12798.474</v>
      </c>
      <c r="AE14" s="282">
        <f t="shared" si="4"/>
        <v>26.431010447026733</v>
      </c>
      <c r="AF14" s="57">
        <v>790.8</v>
      </c>
      <c r="AG14" s="57">
        <v>1846.799</v>
      </c>
      <c r="AH14" s="57">
        <v>2637.5990000000002</v>
      </c>
      <c r="AI14" s="57">
        <v>1581.6</v>
      </c>
      <c r="AJ14" s="57">
        <v>3693.598</v>
      </c>
      <c r="AK14" s="266">
        <v>5275.1980000000003</v>
      </c>
      <c r="AL14" s="277">
        <f t="shared" si="5"/>
        <v>29.981813004933652</v>
      </c>
      <c r="AM14" s="57">
        <v>511.339</v>
      </c>
      <c r="AN14" s="57">
        <v>1062.1500000000001</v>
      </c>
      <c r="AO14" s="57">
        <v>1573.489</v>
      </c>
      <c r="AP14" s="283">
        <v>1022.678</v>
      </c>
      <c r="AQ14" s="283">
        <v>2124.3000000000002</v>
      </c>
      <c r="AR14" s="444">
        <v>3146.9780000000001</v>
      </c>
      <c r="AS14" s="282">
        <f t="shared" si="6"/>
        <v>32.497144879945139</v>
      </c>
      <c r="AT14" s="57">
        <v>0</v>
      </c>
      <c r="AU14" s="57">
        <v>21.207000000000001</v>
      </c>
      <c r="AV14" s="57">
        <v>21.207000000000001</v>
      </c>
      <c r="AW14" s="57">
        <v>0</v>
      </c>
      <c r="AX14" s="57">
        <v>42.414000000000001</v>
      </c>
      <c r="AY14" s="266">
        <v>42.414000000000001</v>
      </c>
      <c r="AZ14" s="57">
        <v>0</v>
      </c>
      <c r="BA14" s="57">
        <v>10.423</v>
      </c>
      <c r="BB14" s="57">
        <v>10.423</v>
      </c>
      <c r="BC14" s="57">
        <v>0</v>
      </c>
      <c r="BD14" s="57">
        <v>20.846</v>
      </c>
      <c r="BE14" s="266">
        <v>20.846</v>
      </c>
      <c r="BF14" s="57">
        <v>0</v>
      </c>
      <c r="BG14" s="57">
        <v>517.01499999999999</v>
      </c>
      <c r="BH14" s="57">
        <v>517.01499999999999</v>
      </c>
      <c r="BI14" s="283">
        <v>0</v>
      </c>
      <c r="BJ14" s="283">
        <v>1034.03</v>
      </c>
      <c r="BK14" s="444">
        <v>1034.03</v>
      </c>
      <c r="BL14" s="57">
        <v>19705.066999999999</v>
      </c>
      <c r="BM14" s="57">
        <v>41294.349000000002</v>
      </c>
      <c r="BN14" s="57">
        <v>60999.415999999997</v>
      </c>
      <c r="BO14" s="57">
        <v>39410.133999999998</v>
      </c>
      <c r="BP14" s="57">
        <v>82588.698000000004</v>
      </c>
      <c r="BQ14" s="57">
        <v>121998.83199999999</v>
      </c>
      <c r="BR14" s="276">
        <f t="shared" si="0"/>
        <v>32.30369779277887</v>
      </c>
    </row>
    <row r="15" spans="1:70" s="245" customFormat="1" ht="13.8" x14ac:dyDescent="0.3">
      <c r="A15" s="241" t="s">
        <v>109</v>
      </c>
      <c r="B15" s="37">
        <v>1944</v>
      </c>
      <c r="C15" s="55" t="s">
        <v>44</v>
      </c>
      <c r="D15" s="93">
        <v>9541.7369999999992</v>
      </c>
      <c r="E15" s="93">
        <v>15743.715</v>
      </c>
      <c r="F15" s="93">
        <v>25285.452000000001</v>
      </c>
      <c r="G15" s="283">
        <v>19083.473999999998</v>
      </c>
      <c r="H15" s="57">
        <v>31487.43</v>
      </c>
      <c r="I15" s="266">
        <v>50570.904000000002</v>
      </c>
      <c r="J15" s="277">
        <f t="shared" si="1"/>
        <v>37.736074482670901</v>
      </c>
      <c r="K15" s="57">
        <v>7543.6710000000003</v>
      </c>
      <c r="L15" s="57">
        <v>13585.192999999999</v>
      </c>
      <c r="M15" s="57">
        <v>21128.864000000001</v>
      </c>
      <c r="N15" s="283">
        <v>15087.342000000001</v>
      </c>
      <c r="O15" s="283">
        <v>27170.385999999999</v>
      </c>
      <c r="P15" s="444">
        <v>42257.728000000003</v>
      </c>
      <c r="Q15" s="282">
        <f t="shared" si="2"/>
        <v>35.703154698709781</v>
      </c>
      <c r="R15" s="283">
        <v>1475.5060000000001</v>
      </c>
      <c r="S15" s="57">
        <v>4515.3059999999996</v>
      </c>
      <c r="T15" s="57">
        <v>5990.8119999999999</v>
      </c>
      <c r="U15" s="57">
        <v>2951.0120000000002</v>
      </c>
      <c r="V15" s="57">
        <v>9030.6119999999992</v>
      </c>
      <c r="W15" s="266">
        <v>11981.624</v>
      </c>
      <c r="X15" s="277">
        <f t="shared" si="3"/>
        <v>24.629482614376816</v>
      </c>
      <c r="Y15" s="57">
        <v>1591.2439999999999</v>
      </c>
      <c r="Z15" s="57">
        <v>3857.1689999999999</v>
      </c>
      <c r="AA15" s="57">
        <v>5448.4129999999996</v>
      </c>
      <c r="AB15" s="283">
        <v>3182.4879999999998</v>
      </c>
      <c r="AC15" s="283">
        <v>7714.3379999999997</v>
      </c>
      <c r="AD15" s="444">
        <v>10896.825999999999</v>
      </c>
      <c r="AE15" s="282">
        <f t="shared" si="4"/>
        <v>29.205642083300219</v>
      </c>
      <c r="AF15" s="57">
        <v>780.86099999999999</v>
      </c>
      <c r="AG15" s="57">
        <v>1775.252</v>
      </c>
      <c r="AH15" s="57">
        <v>2556.1129999999998</v>
      </c>
      <c r="AI15" s="57">
        <v>1561.722</v>
      </c>
      <c r="AJ15" s="57">
        <v>3550.5039999999999</v>
      </c>
      <c r="AK15" s="266">
        <v>5112.2259999999997</v>
      </c>
      <c r="AL15" s="277">
        <f t="shared" si="5"/>
        <v>30.548766818994313</v>
      </c>
      <c r="AM15" s="57">
        <v>404.428</v>
      </c>
      <c r="AN15" s="57">
        <v>930.48699999999997</v>
      </c>
      <c r="AO15" s="57">
        <v>1334.915</v>
      </c>
      <c r="AP15" s="283">
        <v>808.85599999999999</v>
      </c>
      <c r="AQ15" s="283">
        <v>1860.9739999999999</v>
      </c>
      <c r="AR15" s="444">
        <v>2669.83</v>
      </c>
      <c r="AS15" s="282">
        <f t="shared" si="6"/>
        <v>30.29616117880165</v>
      </c>
      <c r="AT15" s="57">
        <v>0.25</v>
      </c>
      <c r="AU15" s="57">
        <v>30.681999999999999</v>
      </c>
      <c r="AV15" s="57">
        <v>30.931999999999999</v>
      </c>
      <c r="AW15" s="57">
        <v>0.5</v>
      </c>
      <c r="AX15" s="57">
        <v>61.363999999999997</v>
      </c>
      <c r="AY15" s="266">
        <v>61.863999999999997</v>
      </c>
      <c r="AZ15" s="57">
        <v>0</v>
      </c>
      <c r="BA15" s="24">
        <v>99.567999999999998</v>
      </c>
      <c r="BB15" s="57">
        <v>99.567999999999998</v>
      </c>
      <c r="BC15" s="57">
        <v>0</v>
      </c>
      <c r="BD15" s="57">
        <v>199.136</v>
      </c>
      <c r="BE15" s="266">
        <v>199.136</v>
      </c>
      <c r="BF15" s="57">
        <v>0</v>
      </c>
      <c r="BG15" s="57">
        <v>851.35900000000004</v>
      </c>
      <c r="BH15" s="57">
        <v>851.35900000000004</v>
      </c>
      <c r="BI15" s="283">
        <v>0</v>
      </c>
      <c r="BJ15" s="283">
        <v>1702.7180000000001</v>
      </c>
      <c r="BK15" s="444">
        <v>1702.7180000000001</v>
      </c>
      <c r="BL15" s="57">
        <v>21337.697</v>
      </c>
      <c r="BM15" s="57">
        <v>41388.731</v>
      </c>
      <c r="BN15" s="57">
        <v>62726.428</v>
      </c>
      <c r="BO15" s="57">
        <v>42675.394</v>
      </c>
      <c r="BP15" s="57">
        <v>82777.462</v>
      </c>
      <c r="BQ15" s="57">
        <v>125452.856</v>
      </c>
      <c r="BR15" s="276">
        <f t="shared" si="0"/>
        <v>34.017076502427336</v>
      </c>
    </row>
    <row r="16" spans="1:70" s="245" customFormat="1" ht="13.8" x14ac:dyDescent="0.3">
      <c r="A16" s="241" t="s">
        <v>110</v>
      </c>
      <c r="B16" s="37">
        <v>1945</v>
      </c>
      <c r="C16" s="55" t="s">
        <v>45</v>
      </c>
      <c r="D16" s="93">
        <v>9108.2389999999996</v>
      </c>
      <c r="E16" s="93">
        <v>16668.044999999998</v>
      </c>
      <c r="F16" s="93">
        <v>25776.284</v>
      </c>
      <c r="G16" s="283">
        <v>18216.477999999999</v>
      </c>
      <c r="H16" s="57">
        <v>33336.089999999997</v>
      </c>
      <c r="I16" s="266">
        <v>51552.567999999999</v>
      </c>
      <c r="J16" s="277">
        <f t="shared" si="1"/>
        <v>35.335733420690119</v>
      </c>
      <c r="K16" s="57">
        <v>9320.9040000000005</v>
      </c>
      <c r="L16" s="57">
        <v>19002.659</v>
      </c>
      <c r="M16" s="57">
        <v>28323.562999999998</v>
      </c>
      <c r="N16" s="283">
        <v>18641.808000000001</v>
      </c>
      <c r="O16" s="283">
        <v>38005.317999999999</v>
      </c>
      <c r="P16" s="444">
        <v>56647.125999999997</v>
      </c>
      <c r="Q16" s="282">
        <f t="shared" si="2"/>
        <v>32.908656301468852</v>
      </c>
      <c r="R16" s="283">
        <v>1716.864</v>
      </c>
      <c r="S16" s="57">
        <v>5422.8389999999999</v>
      </c>
      <c r="T16" s="57">
        <v>7139.7030000000004</v>
      </c>
      <c r="U16" s="57">
        <v>3433.7280000000001</v>
      </c>
      <c r="V16" s="57">
        <v>10845.678</v>
      </c>
      <c r="W16" s="266">
        <v>14279.406000000001</v>
      </c>
      <c r="X16" s="277">
        <f t="shared" si="3"/>
        <v>24.046714548210197</v>
      </c>
      <c r="Y16" s="57">
        <v>2320.1570000000002</v>
      </c>
      <c r="Z16" s="57">
        <v>4847.3109999999997</v>
      </c>
      <c r="AA16" s="57">
        <v>7167.4679999999998</v>
      </c>
      <c r="AB16" s="283">
        <v>4640.3140000000003</v>
      </c>
      <c r="AC16" s="283">
        <v>9694.6219999999994</v>
      </c>
      <c r="AD16" s="444">
        <v>14334.936</v>
      </c>
      <c r="AE16" s="282">
        <f t="shared" si="4"/>
        <v>32.370664228985746</v>
      </c>
      <c r="AF16" s="57">
        <v>1127.9860000000001</v>
      </c>
      <c r="AG16" s="57">
        <v>2385.799</v>
      </c>
      <c r="AH16" s="57">
        <v>3513.7849999999999</v>
      </c>
      <c r="AI16" s="57">
        <v>2255.9720000000002</v>
      </c>
      <c r="AJ16" s="57">
        <v>4771.598</v>
      </c>
      <c r="AK16" s="266">
        <v>7027.57</v>
      </c>
      <c r="AL16" s="277">
        <f t="shared" si="5"/>
        <v>32.101736446595339</v>
      </c>
      <c r="AM16" s="57">
        <v>388.76600000000002</v>
      </c>
      <c r="AN16" s="57">
        <v>920.88699999999994</v>
      </c>
      <c r="AO16" s="57">
        <v>1309.653</v>
      </c>
      <c r="AP16" s="283">
        <v>777.53200000000004</v>
      </c>
      <c r="AQ16" s="283">
        <v>1841.7739999999999</v>
      </c>
      <c r="AR16" s="444">
        <v>2619.306</v>
      </c>
      <c r="AS16" s="282">
        <f t="shared" si="6"/>
        <v>29.684656928209225</v>
      </c>
      <c r="AT16" s="57">
        <v>2.4780000000000002</v>
      </c>
      <c r="AU16" s="57">
        <v>22.702999999999999</v>
      </c>
      <c r="AV16" s="57">
        <v>25.181000000000001</v>
      </c>
      <c r="AW16" s="57">
        <v>4.9560000000000004</v>
      </c>
      <c r="AX16" s="57">
        <v>45.405999999999999</v>
      </c>
      <c r="AY16" s="266">
        <v>50.362000000000002</v>
      </c>
      <c r="AZ16" s="57">
        <v>0</v>
      </c>
      <c r="BA16" s="57">
        <v>71.64</v>
      </c>
      <c r="BB16" s="57">
        <v>71.64</v>
      </c>
      <c r="BC16" s="57">
        <v>0</v>
      </c>
      <c r="BD16" s="57">
        <v>143.28</v>
      </c>
      <c r="BE16" s="266">
        <v>143.28</v>
      </c>
      <c r="BF16" s="57">
        <v>0</v>
      </c>
      <c r="BG16" s="57">
        <v>859.07</v>
      </c>
      <c r="BH16" s="57">
        <v>859.07</v>
      </c>
      <c r="BI16" s="283">
        <v>0</v>
      </c>
      <c r="BJ16" s="283">
        <v>1718.14</v>
      </c>
      <c r="BK16" s="444">
        <v>1718.14</v>
      </c>
      <c r="BL16" s="57">
        <v>23985.394</v>
      </c>
      <c r="BM16" s="57">
        <v>50200.953000000001</v>
      </c>
      <c r="BN16" s="57">
        <v>74186.346999999994</v>
      </c>
      <c r="BO16" s="57">
        <v>47970.788</v>
      </c>
      <c r="BP16" s="57">
        <v>100401.906</v>
      </c>
      <c r="BQ16" s="57">
        <v>148372.69399999999</v>
      </c>
      <c r="BR16" s="276">
        <f t="shared" si="0"/>
        <v>32.331277883247168</v>
      </c>
    </row>
    <row r="17" spans="1:71" s="245" customFormat="1" ht="13.8" x14ac:dyDescent="0.3">
      <c r="A17" s="241" t="s">
        <v>111</v>
      </c>
      <c r="B17" s="37">
        <v>1946</v>
      </c>
      <c r="C17" s="55" t="s">
        <v>46</v>
      </c>
      <c r="D17" s="93">
        <v>9447.3729999999996</v>
      </c>
      <c r="E17" s="93">
        <v>17577.728999999999</v>
      </c>
      <c r="F17" s="93">
        <v>27025.101999999999</v>
      </c>
      <c r="G17" s="283">
        <v>18894.745999999999</v>
      </c>
      <c r="H17" s="57">
        <v>35155.457999999999</v>
      </c>
      <c r="I17" s="266">
        <v>54050.203999999998</v>
      </c>
      <c r="J17" s="277">
        <f t="shared" si="1"/>
        <v>34.957770002126168</v>
      </c>
      <c r="K17" s="57">
        <v>8377.9869999999992</v>
      </c>
      <c r="L17" s="57">
        <v>18374.940999999999</v>
      </c>
      <c r="M17" s="57">
        <v>26752.928</v>
      </c>
      <c r="N17" s="283">
        <v>16755.973999999998</v>
      </c>
      <c r="O17" s="283">
        <v>36749.881999999998</v>
      </c>
      <c r="P17" s="444">
        <v>53505.856</v>
      </c>
      <c r="Q17" s="282">
        <f t="shared" si="2"/>
        <v>31.316149768728117</v>
      </c>
      <c r="R17" s="283">
        <v>1664.443</v>
      </c>
      <c r="S17" s="57">
        <v>5290.902</v>
      </c>
      <c r="T17" s="57">
        <v>6955.3450000000003</v>
      </c>
      <c r="U17" s="57">
        <v>3328.886</v>
      </c>
      <c r="V17" s="57">
        <v>10581.804</v>
      </c>
      <c r="W17" s="266">
        <v>13910.69</v>
      </c>
      <c r="X17" s="277">
        <f t="shared" si="3"/>
        <v>23.930416104449165</v>
      </c>
      <c r="Y17" s="57">
        <v>2072.2840000000001</v>
      </c>
      <c r="Z17" s="57">
        <v>5075.1840000000002</v>
      </c>
      <c r="AA17" s="57">
        <v>7147.4679999999998</v>
      </c>
      <c r="AB17" s="283">
        <v>4144.5680000000002</v>
      </c>
      <c r="AC17" s="283">
        <v>10150.368</v>
      </c>
      <c r="AD17" s="444">
        <v>14294.936</v>
      </c>
      <c r="AE17" s="282">
        <f t="shared" si="4"/>
        <v>28.993260270630106</v>
      </c>
      <c r="AF17" s="57">
        <v>1078.9949999999999</v>
      </c>
      <c r="AG17" s="57">
        <v>2408.056</v>
      </c>
      <c r="AH17" s="57">
        <v>3487.0509999999999</v>
      </c>
      <c r="AI17" s="57">
        <v>2157.9899999999998</v>
      </c>
      <c r="AJ17" s="57">
        <v>4816.1120000000001</v>
      </c>
      <c r="AK17" s="266">
        <v>6974.1019999999999</v>
      </c>
      <c r="AL17" s="277">
        <f t="shared" si="5"/>
        <v>30.942908492018038</v>
      </c>
      <c r="AM17" s="57">
        <v>610.06700000000001</v>
      </c>
      <c r="AN17" s="57">
        <v>1275.904</v>
      </c>
      <c r="AO17" s="57">
        <v>1885.971</v>
      </c>
      <c r="AP17" s="283">
        <v>1220.134</v>
      </c>
      <c r="AQ17" s="283">
        <v>2551.808</v>
      </c>
      <c r="AR17" s="444">
        <v>3771.942</v>
      </c>
      <c r="AS17" s="282">
        <f t="shared" si="6"/>
        <v>32.347634189497079</v>
      </c>
      <c r="AT17" s="57">
        <v>0.08</v>
      </c>
      <c r="AU17" s="57">
        <v>73.637</v>
      </c>
      <c r="AV17" s="57">
        <v>73.716999999999999</v>
      </c>
      <c r="AW17" s="57">
        <v>0.16</v>
      </c>
      <c r="AX17" s="57">
        <v>147.274</v>
      </c>
      <c r="AY17" s="266">
        <v>147.434</v>
      </c>
      <c r="AZ17" s="57">
        <v>4.5860000000000003</v>
      </c>
      <c r="BA17" s="57">
        <v>18.657</v>
      </c>
      <c r="BB17" s="57">
        <v>23.242999999999999</v>
      </c>
      <c r="BC17" s="57">
        <v>9.1720000000000006</v>
      </c>
      <c r="BD17" s="57">
        <v>37.314</v>
      </c>
      <c r="BE17" s="266">
        <v>46.485999999999997</v>
      </c>
      <c r="BF17" s="57">
        <v>0</v>
      </c>
      <c r="BG17" s="57">
        <v>803.39</v>
      </c>
      <c r="BH17" s="57">
        <v>803.39</v>
      </c>
      <c r="BI17" s="283">
        <v>0</v>
      </c>
      <c r="BJ17" s="283">
        <v>1606.78</v>
      </c>
      <c r="BK17" s="444">
        <v>1606.78</v>
      </c>
      <c r="BL17" s="57">
        <v>23255.814999999999</v>
      </c>
      <c r="BM17" s="57">
        <v>50898.400000000001</v>
      </c>
      <c r="BN17" s="57">
        <v>74154.214999999997</v>
      </c>
      <c r="BO17" s="57">
        <v>46511.63</v>
      </c>
      <c r="BP17" s="57">
        <v>101796.8</v>
      </c>
      <c r="BQ17" s="57">
        <v>148308.43</v>
      </c>
      <c r="BR17" s="276">
        <f t="shared" si="0"/>
        <v>31.361420251026864</v>
      </c>
    </row>
    <row r="18" spans="1:71" s="245" customFormat="1" ht="13.8" x14ac:dyDescent="0.3">
      <c r="A18" s="241" t="s">
        <v>112</v>
      </c>
      <c r="B18" s="37">
        <v>1947</v>
      </c>
      <c r="C18" s="55" t="s">
        <v>47</v>
      </c>
      <c r="D18" s="93">
        <v>11071.305</v>
      </c>
      <c r="E18" s="93">
        <v>19855.508999999998</v>
      </c>
      <c r="F18" s="93">
        <v>30926.813999999998</v>
      </c>
      <c r="G18" s="283">
        <v>22142.61</v>
      </c>
      <c r="H18" s="57">
        <v>39711.017999999996</v>
      </c>
      <c r="I18" s="266">
        <v>61853.627999999997</v>
      </c>
      <c r="J18" s="277">
        <f t="shared" si="1"/>
        <v>35.798401348422118</v>
      </c>
      <c r="K18" s="57">
        <v>10232.118</v>
      </c>
      <c r="L18" s="57">
        <v>21962.565999999999</v>
      </c>
      <c r="M18" s="57">
        <v>32194.684000000001</v>
      </c>
      <c r="N18" s="283">
        <v>20464.236000000001</v>
      </c>
      <c r="O18" s="283">
        <v>43925.131999999998</v>
      </c>
      <c r="P18" s="444">
        <v>64389.368000000002</v>
      </c>
      <c r="Q18" s="282">
        <f t="shared" si="2"/>
        <v>31.782010968021925</v>
      </c>
      <c r="R18" s="283">
        <v>2494.9630000000002</v>
      </c>
      <c r="S18" s="57">
        <v>6820.3130000000001</v>
      </c>
      <c r="T18" s="57">
        <v>9315.2759999999998</v>
      </c>
      <c r="U18" s="57">
        <v>4989.9260000000004</v>
      </c>
      <c r="V18" s="57">
        <v>13640.626</v>
      </c>
      <c r="W18" s="266">
        <v>18630.552</v>
      </c>
      <c r="X18" s="277">
        <f t="shared" si="3"/>
        <v>26.783564974349662</v>
      </c>
      <c r="Y18" s="57">
        <v>2339.9580000000001</v>
      </c>
      <c r="Z18" s="57">
        <v>5234.1580000000004</v>
      </c>
      <c r="AA18" s="57">
        <v>7574.116</v>
      </c>
      <c r="AB18" s="283">
        <v>4679.9160000000002</v>
      </c>
      <c r="AC18" s="283">
        <v>10468.316000000001</v>
      </c>
      <c r="AD18" s="444">
        <v>15148.232</v>
      </c>
      <c r="AE18" s="282">
        <f t="shared" si="4"/>
        <v>30.894139989406028</v>
      </c>
      <c r="AF18" s="57">
        <v>1220.6500000000001</v>
      </c>
      <c r="AG18" s="57">
        <v>2510.9639999999999</v>
      </c>
      <c r="AH18" s="57">
        <v>3731.614</v>
      </c>
      <c r="AI18" s="57">
        <v>2441.3000000000002</v>
      </c>
      <c r="AJ18" s="57">
        <v>5021.9279999999999</v>
      </c>
      <c r="AK18" s="266">
        <v>7463.2280000000001</v>
      </c>
      <c r="AL18" s="277">
        <f t="shared" si="5"/>
        <v>32.711046748136333</v>
      </c>
      <c r="AM18" s="57">
        <v>755.69899999999996</v>
      </c>
      <c r="AN18" s="57">
        <v>1812.202</v>
      </c>
      <c r="AO18" s="57">
        <v>2576.8809999999999</v>
      </c>
      <c r="AP18" s="283">
        <v>1511.3979999999999</v>
      </c>
      <c r="AQ18" s="283">
        <v>3624.404</v>
      </c>
      <c r="AR18" s="444">
        <v>5153.7619999999997</v>
      </c>
      <c r="AS18" s="282">
        <f t="shared" si="6"/>
        <v>29.326111683077333</v>
      </c>
      <c r="AT18" s="57">
        <v>4.0599999999999996</v>
      </c>
      <c r="AU18" s="57">
        <v>15.348000000000001</v>
      </c>
      <c r="AV18" s="57">
        <v>19.408999999999999</v>
      </c>
      <c r="AW18" s="57">
        <v>8.1199999999999992</v>
      </c>
      <c r="AX18" s="57">
        <v>30.696000000000002</v>
      </c>
      <c r="AY18" s="266">
        <v>38.817999999999998</v>
      </c>
      <c r="AZ18" s="57">
        <v>4.8079999999999998</v>
      </c>
      <c r="BA18" s="57">
        <v>22.273</v>
      </c>
      <c r="BB18" s="57">
        <v>27.081</v>
      </c>
      <c r="BC18" s="57">
        <v>9.6159999999999997</v>
      </c>
      <c r="BD18" s="57">
        <v>44.545999999999999</v>
      </c>
      <c r="BE18" s="266">
        <v>54.161999999999999</v>
      </c>
      <c r="BF18" s="57">
        <v>0</v>
      </c>
      <c r="BG18" s="57">
        <v>997.67100000000005</v>
      </c>
      <c r="BH18" s="24">
        <v>997.61699999999996</v>
      </c>
      <c r="BI18" s="283">
        <v>0</v>
      </c>
      <c r="BJ18" s="283">
        <v>1995.3420000000001</v>
      </c>
      <c r="BK18" s="444">
        <v>1995.2339999999999</v>
      </c>
      <c r="BL18" s="57">
        <v>28123.541000000001</v>
      </c>
      <c r="BM18" s="57">
        <v>59231.004999999997</v>
      </c>
      <c r="BN18" s="57">
        <v>87354.546000000002</v>
      </c>
      <c r="BO18" s="57">
        <v>56247.082000000002</v>
      </c>
      <c r="BP18" s="57">
        <v>118462.01</v>
      </c>
      <c r="BQ18" s="57">
        <v>174709.092</v>
      </c>
      <c r="BR18" s="276">
        <f t="shared" si="0"/>
        <v>32.19470798920986</v>
      </c>
    </row>
    <row r="19" spans="1:71" s="245" customFormat="1" ht="13.8" x14ac:dyDescent="0.3">
      <c r="A19" s="241" t="s">
        <v>113</v>
      </c>
      <c r="B19" s="37">
        <v>1948</v>
      </c>
      <c r="C19" s="55" t="s">
        <v>48</v>
      </c>
      <c r="D19" s="93">
        <v>11332.375</v>
      </c>
      <c r="E19" s="93">
        <v>23619.106</v>
      </c>
      <c r="F19" s="93">
        <v>34951.481</v>
      </c>
      <c r="G19" s="283">
        <v>22664.75</v>
      </c>
      <c r="H19" s="57">
        <v>47238.212</v>
      </c>
      <c r="I19" s="266">
        <v>69902.962</v>
      </c>
      <c r="J19" s="277">
        <f t="shared" si="1"/>
        <v>32.423161124417014</v>
      </c>
      <c r="K19" s="57">
        <v>10301.625</v>
      </c>
      <c r="L19" s="57">
        <v>22385.188999999998</v>
      </c>
      <c r="M19" s="57">
        <v>32686.813999999998</v>
      </c>
      <c r="N19" s="283">
        <v>20603.25</v>
      </c>
      <c r="O19" s="283">
        <v>44770.377999999997</v>
      </c>
      <c r="P19" s="444">
        <v>65373.627999999997</v>
      </c>
      <c r="Q19" s="282">
        <f t="shared" si="2"/>
        <v>31.516148989008229</v>
      </c>
      <c r="R19" s="283">
        <v>2720.8560000000002</v>
      </c>
      <c r="S19" s="57">
        <v>8677.98</v>
      </c>
      <c r="T19" s="57">
        <v>11398.835999999999</v>
      </c>
      <c r="U19" s="57">
        <v>5441.7120000000004</v>
      </c>
      <c r="V19" s="57">
        <v>17355.96</v>
      </c>
      <c r="W19" s="266">
        <v>22797.671999999999</v>
      </c>
      <c r="X19" s="277">
        <f t="shared" si="3"/>
        <v>23.869595106026619</v>
      </c>
      <c r="Y19" s="57">
        <v>2789.0230000000001</v>
      </c>
      <c r="Z19" s="57">
        <v>6171.0649999999996</v>
      </c>
      <c r="AA19" s="57">
        <v>8960.0879999999997</v>
      </c>
      <c r="AB19" s="283">
        <v>5578.0460000000003</v>
      </c>
      <c r="AC19" s="283">
        <v>12342.13</v>
      </c>
      <c r="AD19" s="444">
        <v>17920.175999999999</v>
      </c>
      <c r="AE19" s="282">
        <f t="shared" si="4"/>
        <v>31.127183125880013</v>
      </c>
      <c r="AF19" s="57">
        <v>1367.7629999999999</v>
      </c>
      <c r="AG19" s="57">
        <v>2725.9850000000001</v>
      </c>
      <c r="AH19" s="57">
        <v>4093.748</v>
      </c>
      <c r="AI19" s="57">
        <v>2735.5259999999998</v>
      </c>
      <c r="AJ19" s="57">
        <v>5451.97</v>
      </c>
      <c r="AK19" s="266">
        <v>8187.4960000000001</v>
      </c>
      <c r="AL19" s="277">
        <f t="shared" si="5"/>
        <v>33.411020903094176</v>
      </c>
      <c r="AM19" s="57">
        <v>691.97</v>
      </c>
      <c r="AN19" s="57">
        <v>1375.133</v>
      </c>
      <c r="AO19" s="57">
        <v>2067.1030000000001</v>
      </c>
      <c r="AP19" s="283">
        <v>1383.94</v>
      </c>
      <c r="AQ19" s="283">
        <v>2750.2660000000001</v>
      </c>
      <c r="AR19" s="444">
        <v>4134.2060000000001</v>
      </c>
      <c r="AS19" s="282">
        <f t="shared" si="6"/>
        <v>33.475351736222144</v>
      </c>
      <c r="AT19" s="57">
        <v>18.475999999999999</v>
      </c>
      <c r="AU19" s="57">
        <v>16.95</v>
      </c>
      <c r="AV19" s="57">
        <v>35.426000000000002</v>
      </c>
      <c r="AW19" s="57">
        <v>36.951999999999998</v>
      </c>
      <c r="AX19" s="57">
        <v>33.9</v>
      </c>
      <c r="AY19" s="266">
        <v>70.852000000000004</v>
      </c>
      <c r="AZ19" s="57">
        <v>5.6920000000000002</v>
      </c>
      <c r="BA19" s="57">
        <v>21.077999999999999</v>
      </c>
      <c r="BB19" s="57">
        <v>26.77</v>
      </c>
      <c r="BC19" s="57">
        <v>11.384</v>
      </c>
      <c r="BD19" s="57">
        <v>42.155999999999999</v>
      </c>
      <c r="BE19" s="266">
        <v>53.54</v>
      </c>
      <c r="BF19" s="57">
        <v>0</v>
      </c>
      <c r="BG19" s="57">
        <v>1152.67</v>
      </c>
      <c r="BH19" s="57">
        <v>1152.76</v>
      </c>
      <c r="BI19" s="283">
        <v>0</v>
      </c>
      <c r="BJ19" s="283">
        <v>2305.34</v>
      </c>
      <c r="BK19" s="444">
        <v>2305.52</v>
      </c>
      <c r="BL19" s="57">
        <v>29227.78</v>
      </c>
      <c r="BM19" s="57">
        <v>66145.156000000003</v>
      </c>
      <c r="BN19" s="24">
        <v>95372.936000000002</v>
      </c>
      <c r="BO19" s="57">
        <v>58455.56</v>
      </c>
      <c r="BP19" s="57">
        <v>132290.31200000001</v>
      </c>
      <c r="BQ19" s="57">
        <v>190745.872</v>
      </c>
      <c r="BR19" s="276">
        <f t="shared" si="0"/>
        <v>30.645779846811049</v>
      </c>
    </row>
    <row r="20" spans="1:71" s="55" customFormat="1" ht="13.8" x14ac:dyDescent="0.3">
      <c r="A20" s="159" t="s">
        <v>114</v>
      </c>
      <c r="B20" s="37">
        <v>1949</v>
      </c>
      <c r="C20" s="55" t="s">
        <v>48</v>
      </c>
      <c r="D20" s="93">
        <v>12852.316000000001</v>
      </c>
      <c r="E20" s="93">
        <v>26448.827000000001</v>
      </c>
      <c r="F20" s="93">
        <v>39299.142999999996</v>
      </c>
      <c r="G20" s="93">
        <v>25704.632000000001</v>
      </c>
      <c r="H20" s="283">
        <v>52897.654000000002</v>
      </c>
      <c r="I20" s="444">
        <v>78598.285999999993</v>
      </c>
      <c r="J20" s="277">
        <f t="shared" si="1"/>
        <v>32.703807306943062</v>
      </c>
      <c r="K20" s="93">
        <v>10675.786</v>
      </c>
      <c r="L20" s="283">
        <v>23032.044999999998</v>
      </c>
      <c r="M20" s="283">
        <v>33707.830999999998</v>
      </c>
      <c r="N20" s="283">
        <v>21351.572</v>
      </c>
      <c r="O20" s="283">
        <v>46064.09</v>
      </c>
      <c r="P20" s="444">
        <v>67415.661999999997</v>
      </c>
      <c r="Q20" s="282">
        <f t="shared" si="2"/>
        <v>31.671530571041494</v>
      </c>
      <c r="R20" s="93">
        <v>2259.1610000000001</v>
      </c>
      <c r="S20" s="283">
        <v>7061.9920000000002</v>
      </c>
      <c r="T20" s="283">
        <v>9321.1530000000002</v>
      </c>
      <c r="U20" s="283">
        <v>4518.3220000000001</v>
      </c>
      <c r="V20" s="283">
        <v>14123.984</v>
      </c>
      <c r="W20" s="444">
        <v>18642.306</v>
      </c>
      <c r="X20" s="277">
        <f t="shared" si="3"/>
        <v>24.236926483236569</v>
      </c>
      <c r="Y20" s="93">
        <v>2600.6170000000002</v>
      </c>
      <c r="Z20" s="283">
        <v>6858.5709999999999</v>
      </c>
      <c r="AA20" s="283">
        <v>9459.1880000000001</v>
      </c>
      <c r="AB20" s="283">
        <v>5201.2340000000004</v>
      </c>
      <c r="AC20" s="283">
        <v>13717.142</v>
      </c>
      <c r="AD20" s="444">
        <v>18918.376</v>
      </c>
      <c r="AE20" s="282">
        <f t="shared" si="4"/>
        <v>27.493025828432632</v>
      </c>
      <c r="AF20" s="93">
        <v>1292.0730000000001</v>
      </c>
      <c r="AG20" s="283">
        <v>3464.2159999999999</v>
      </c>
      <c r="AH20" s="283">
        <v>4756.2889999999998</v>
      </c>
      <c r="AI20" s="283">
        <v>2584.1460000000002</v>
      </c>
      <c r="AJ20" s="283">
        <v>6928.4319999999998</v>
      </c>
      <c r="AK20" s="444">
        <v>9512.5779999999995</v>
      </c>
      <c r="AL20" s="277">
        <f t="shared" si="5"/>
        <v>27.1655696279179</v>
      </c>
      <c r="AM20" s="93">
        <v>770.80700000000002</v>
      </c>
      <c r="AN20" s="283">
        <v>1459.646</v>
      </c>
      <c r="AO20" s="283">
        <v>2230.453</v>
      </c>
      <c r="AP20" s="283">
        <v>1541.614</v>
      </c>
      <c r="AQ20" s="283">
        <v>2919.2919999999999</v>
      </c>
      <c r="AR20" s="444">
        <v>4460.9059999999999</v>
      </c>
      <c r="AS20" s="282">
        <f t="shared" si="6"/>
        <v>34.558316180614433</v>
      </c>
      <c r="AT20" s="93">
        <v>15.3</v>
      </c>
      <c r="AU20" s="283">
        <v>50.33</v>
      </c>
      <c r="AV20" s="283">
        <v>65.63</v>
      </c>
      <c r="AW20" s="283">
        <v>30.6</v>
      </c>
      <c r="AX20" s="283">
        <v>100.66</v>
      </c>
      <c r="AY20" s="444">
        <v>131.26</v>
      </c>
      <c r="AZ20" s="93">
        <v>1.159</v>
      </c>
      <c r="BA20" s="283">
        <v>77.716999999999999</v>
      </c>
      <c r="BB20" s="283">
        <v>78.876000000000005</v>
      </c>
      <c r="BC20" s="283">
        <v>2.3180000000000001</v>
      </c>
      <c r="BD20" s="283">
        <v>155.434</v>
      </c>
      <c r="BE20" s="444">
        <v>157.75200000000001</v>
      </c>
      <c r="BF20" s="93">
        <v>0</v>
      </c>
      <c r="BG20" s="283">
        <v>798.20699999999999</v>
      </c>
      <c r="BH20" s="283">
        <v>798.20699999999999</v>
      </c>
      <c r="BI20" s="283">
        <v>0</v>
      </c>
      <c r="BJ20" s="283">
        <v>1596.414</v>
      </c>
      <c r="BK20" s="444">
        <v>1596.414</v>
      </c>
      <c r="BL20" s="93">
        <v>30467.219000000001</v>
      </c>
      <c r="BM20" s="283">
        <v>69249.551000000007</v>
      </c>
      <c r="BN20" s="283">
        <v>99716.77</v>
      </c>
      <c r="BO20" s="283">
        <v>60934.438000000002</v>
      </c>
      <c r="BP20" s="283">
        <v>138499.10200000001</v>
      </c>
      <c r="BQ20" s="283">
        <v>199433.54</v>
      </c>
      <c r="BR20" s="276">
        <f t="shared" si="0"/>
        <v>30.553756404263794</v>
      </c>
      <c r="BS20" s="42"/>
    </row>
    <row r="21" spans="1:71" s="245" customFormat="1" ht="13.8" x14ac:dyDescent="0.3">
      <c r="A21" s="241" t="s">
        <v>167</v>
      </c>
      <c r="B21" s="37">
        <v>1950</v>
      </c>
      <c r="C21" s="55" t="s">
        <v>49</v>
      </c>
      <c r="D21" s="93">
        <v>13636.528</v>
      </c>
      <c r="E21" s="93">
        <v>28070.94</v>
      </c>
      <c r="F21" s="93">
        <v>41707.468000000001</v>
      </c>
      <c r="G21" s="283">
        <v>27273.056</v>
      </c>
      <c r="H21" s="57">
        <v>56141.88</v>
      </c>
      <c r="I21" s="266">
        <v>83414.936000000002</v>
      </c>
      <c r="J21" s="277">
        <f t="shared" si="1"/>
        <v>32.695650572698398</v>
      </c>
      <c r="K21" s="57">
        <v>12489.571</v>
      </c>
      <c r="L21" s="57">
        <v>26378.987000000001</v>
      </c>
      <c r="M21" s="57">
        <v>38868.557999999997</v>
      </c>
      <c r="N21" s="283">
        <v>24979.142</v>
      </c>
      <c r="O21" s="283">
        <v>52757.974000000002</v>
      </c>
      <c r="P21" s="444">
        <v>77737.115999999995</v>
      </c>
      <c r="Q21" s="282">
        <f t="shared" si="2"/>
        <v>32.132838578678431</v>
      </c>
      <c r="R21" s="283">
        <v>3960.1579999999999</v>
      </c>
      <c r="S21" s="57">
        <v>11839.543</v>
      </c>
      <c r="T21" s="57">
        <v>15799.700999999999</v>
      </c>
      <c r="U21" s="57">
        <v>7920.3159999999998</v>
      </c>
      <c r="V21" s="57">
        <v>23679.085999999999</v>
      </c>
      <c r="W21" s="266">
        <v>31599.401999999998</v>
      </c>
      <c r="X21" s="277">
        <f t="shared" si="3"/>
        <v>25.064765466131291</v>
      </c>
      <c r="Y21" s="57">
        <v>3540.94</v>
      </c>
      <c r="Z21" s="57">
        <v>7456.66</v>
      </c>
      <c r="AA21" s="57">
        <v>10997.6</v>
      </c>
      <c r="AB21" s="283">
        <v>7081.88</v>
      </c>
      <c r="AC21" s="283">
        <v>14913.32</v>
      </c>
      <c r="AD21" s="444">
        <v>21995.200000000001</v>
      </c>
      <c r="AE21" s="282">
        <f t="shared" si="4"/>
        <v>32.197388521131884</v>
      </c>
      <c r="AF21" s="57">
        <v>1698.943</v>
      </c>
      <c r="AG21" s="57">
        <v>4091.3249999999998</v>
      </c>
      <c r="AH21" s="57">
        <v>5781.268</v>
      </c>
      <c r="AI21" s="57">
        <v>3397.886</v>
      </c>
      <c r="AJ21" s="57">
        <v>8182.65</v>
      </c>
      <c r="AK21" s="266">
        <v>11562.536</v>
      </c>
      <c r="AL21" s="277">
        <f t="shared" si="5"/>
        <v>29.38703066524506</v>
      </c>
      <c r="AM21" s="57">
        <v>973.98699999999997</v>
      </c>
      <c r="AN21" s="57">
        <v>1737.5640000000001</v>
      </c>
      <c r="AO21" s="57">
        <v>2711.5509999999999</v>
      </c>
      <c r="AP21" s="283">
        <v>1947.9739999999999</v>
      </c>
      <c r="AQ21" s="283">
        <v>3475.1280000000002</v>
      </c>
      <c r="AR21" s="444">
        <v>5423.1019999999999</v>
      </c>
      <c r="AS21" s="282">
        <f t="shared" si="6"/>
        <v>35.919921845467776</v>
      </c>
      <c r="AT21" s="57">
        <v>0.46400000000000002</v>
      </c>
      <c r="AU21" s="57">
        <v>23.233000000000001</v>
      </c>
      <c r="AV21" s="57">
        <v>23.687000000000001</v>
      </c>
      <c r="AW21" s="57">
        <v>0.92800000000000005</v>
      </c>
      <c r="AX21" s="57">
        <v>46.466000000000001</v>
      </c>
      <c r="AY21" s="266">
        <v>47.374000000000002</v>
      </c>
      <c r="AZ21" s="57">
        <v>2.371</v>
      </c>
      <c r="BA21" s="57">
        <v>45.936</v>
      </c>
      <c r="BB21" s="57">
        <v>48.307000000000002</v>
      </c>
      <c r="BC21" s="57">
        <v>4.742</v>
      </c>
      <c r="BD21" s="57">
        <v>91.872</v>
      </c>
      <c r="BE21" s="266">
        <v>96.614000000000004</v>
      </c>
      <c r="BF21" s="57">
        <v>0</v>
      </c>
      <c r="BG21" s="57">
        <v>1597.1769999999999</v>
      </c>
      <c r="BH21" s="57">
        <v>1596.1769999999999</v>
      </c>
      <c r="BI21" s="283">
        <v>0</v>
      </c>
      <c r="BJ21" s="283">
        <v>3194.3539999999998</v>
      </c>
      <c r="BK21" s="444">
        <v>3192.3539999999998</v>
      </c>
      <c r="BL21" s="57">
        <v>36293.962</v>
      </c>
      <c r="BM21" s="57">
        <v>81240.354999999996</v>
      </c>
      <c r="BN21" s="57">
        <v>117534.317</v>
      </c>
      <c r="BO21" s="57">
        <v>72587.923999999999</v>
      </c>
      <c r="BP21" s="57">
        <v>162480.71</v>
      </c>
      <c r="BQ21" s="57">
        <v>235068.63399999999</v>
      </c>
      <c r="BR21" s="276">
        <f t="shared" si="0"/>
        <v>30.8794596560254</v>
      </c>
    </row>
    <row r="22" spans="1:71" s="245" customFormat="1" ht="13.8" x14ac:dyDescent="0.3">
      <c r="A22" s="241" t="s">
        <v>116</v>
      </c>
      <c r="B22" s="37">
        <v>1951</v>
      </c>
      <c r="C22" s="55" t="s">
        <v>50</v>
      </c>
      <c r="D22" s="93">
        <v>16605.944</v>
      </c>
      <c r="E22" s="93">
        <v>34981.413</v>
      </c>
      <c r="F22" s="93">
        <v>51587.357000000004</v>
      </c>
      <c r="G22" s="93">
        <v>33211.887999999999</v>
      </c>
      <c r="H22" s="57">
        <v>69962.826000000001</v>
      </c>
      <c r="I22" s="266">
        <v>103174.71400000001</v>
      </c>
      <c r="J22" s="277">
        <f t="shared" si="1"/>
        <v>32.189949176888433</v>
      </c>
      <c r="K22" s="93">
        <v>16836.740000000002</v>
      </c>
      <c r="L22" s="57">
        <v>30100.244999999999</v>
      </c>
      <c r="M22" s="57">
        <v>46936.985000000001</v>
      </c>
      <c r="N22" s="283">
        <v>33673.480000000003</v>
      </c>
      <c r="O22" s="283">
        <v>60200.49</v>
      </c>
      <c r="P22" s="444">
        <v>93873.97</v>
      </c>
      <c r="Q22" s="282">
        <f t="shared" si="2"/>
        <v>35.870944842324242</v>
      </c>
      <c r="R22" s="93">
        <v>3542.2710000000002</v>
      </c>
      <c r="S22" s="57">
        <v>10477.282999999999</v>
      </c>
      <c r="T22" s="57">
        <v>13989.554</v>
      </c>
      <c r="U22" s="57">
        <v>7084.5420000000004</v>
      </c>
      <c r="V22" s="57">
        <v>20954.565999999999</v>
      </c>
      <c r="W22" s="266">
        <v>27979.108</v>
      </c>
      <c r="X22" s="277">
        <f t="shared" si="3"/>
        <v>25.320828669734578</v>
      </c>
      <c r="Y22" s="93">
        <v>3581.3209999999999</v>
      </c>
      <c r="Z22" s="57">
        <v>7178.71</v>
      </c>
      <c r="AA22" s="57">
        <v>10760.031000000001</v>
      </c>
      <c r="AB22" s="283">
        <v>7162.6419999999998</v>
      </c>
      <c r="AC22" s="283">
        <v>14357.42</v>
      </c>
      <c r="AD22" s="444">
        <v>21520.062000000002</v>
      </c>
      <c r="AE22" s="282">
        <f t="shared" si="4"/>
        <v>33.283556525069486</v>
      </c>
      <c r="AF22" s="93">
        <v>2398.7179999999998</v>
      </c>
      <c r="AG22" s="57">
        <v>4058.9189999999999</v>
      </c>
      <c r="AH22" s="57">
        <v>6457.6369999999997</v>
      </c>
      <c r="AI22" s="57">
        <v>4797.4359999999997</v>
      </c>
      <c r="AJ22" s="57">
        <v>8117.8379999999997</v>
      </c>
      <c r="AK22" s="266">
        <v>12915.273999999999</v>
      </c>
      <c r="AL22" s="277">
        <f t="shared" si="5"/>
        <v>37.145444997914872</v>
      </c>
      <c r="AM22" s="93">
        <v>1210.1610000000001</v>
      </c>
      <c r="AN22" s="57">
        <v>2032.2349999999999</v>
      </c>
      <c r="AO22" s="57">
        <v>3242.3960000000002</v>
      </c>
      <c r="AP22" s="283">
        <v>2420.3220000000001</v>
      </c>
      <c r="AQ22" s="283">
        <v>4064.47</v>
      </c>
      <c r="AR22" s="444">
        <v>6484.7920000000004</v>
      </c>
      <c r="AS22" s="282">
        <f t="shared" si="6"/>
        <v>37.323047524114884</v>
      </c>
      <c r="AT22" s="93">
        <v>10.321999999999999</v>
      </c>
      <c r="AU22" s="57">
        <v>62.860999999999997</v>
      </c>
      <c r="AV22" s="57">
        <v>73.183000000000007</v>
      </c>
      <c r="AW22" s="57">
        <v>20.643999999999998</v>
      </c>
      <c r="AX22" s="57">
        <v>125.72199999999999</v>
      </c>
      <c r="AY22" s="266">
        <v>146.36600000000001</v>
      </c>
      <c r="AZ22" s="93">
        <v>0</v>
      </c>
      <c r="BA22" s="57">
        <v>85.921000000000006</v>
      </c>
      <c r="BB22" s="57">
        <v>85.921000000000006</v>
      </c>
      <c r="BC22" s="57">
        <v>0</v>
      </c>
      <c r="BD22" s="57">
        <v>171.84200000000001</v>
      </c>
      <c r="BE22" s="266">
        <v>171.84200000000001</v>
      </c>
      <c r="BF22" s="93">
        <v>0</v>
      </c>
      <c r="BG22" s="57">
        <v>940.84799999999996</v>
      </c>
      <c r="BH22" s="57">
        <v>940.84799999999996</v>
      </c>
      <c r="BI22" s="283">
        <v>0</v>
      </c>
      <c r="BJ22" s="283">
        <v>1881.6959999999999</v>
      </c>
      <c r="BK22" s="444">
        <v>1881.6959999999999</v>
      </c>
      <c r="BL22" s="93">
        <v>44185.476999999999</v>
      </c>
      <c r="BM22" s="57">
        <v>89888.434999999998</v>
      </c>
      <c r="BN22" s="57">
        <v>134073.91200000001</v>
      </c>
      <c r="BO22" s="57">
        <v>88370.953999999998</v>
      </c>
      <c r="BP22" s="57">
        <v>179776.87</v>
      </c>
      <c r="BQ22" s="57">
        <v>268147.82400000002</v>
      </c>
      <c r="BR22" s="276">
        <f t="shared" si="0"/>
        <v>32.956058595500664</v>
      </c>
    </row>
    <row r="23" spans="1:71" s="245" customFormat="1" ht="13.8" x14ac:dyDescent="0.3">
      <c r="A23" s="241" t="s">
        <v>117</v>
      </c>
      <c r="B23" s="37">
        <v>1952</v>
      </c>
      <c r="C23" s="55" t="s">
        <v>51</v>
      </c>
      <c r="D23" s="93">
        <v>19180.812999999998</v>
      </c>
      <c r="E23" s="93">
        <v>35828.796999999999</v>
      </c>
      <c r="F23" s="93">
        <v>55009.61</v>
      </c>
      <c r="G23" s="283">
        <v>38361.625999999997</v>
      </c>
      <c r="H23" s="57">
        <v>71657.593999999997</v>
      </c>
      <c r="I23" s="266">
        <v>110019.22</v>
      </c>
      <c r="J23" s="277">
        <f t="shared" si="1"/>
        <v>34.868113044248084</v>
      </c>
      <c r="K23" s="57">
        <v>18206.794000000002</v>
      </c>
      <c r="L23" s="57">
        <v>29854.575000000001</v>
      </c>
      <c r="M23" s="57">
        <v>48061.368999999999</v>
      </c>
      <c r="N23" s="283">
        <v>36413.588000000003</v>
      </c>
      <c r="O23" s="283">
        <v>59709.15</v>
      </c>
      <c r="P23" s="444">
        <v>96122.737999999998</v>
      </c>
      <c r="Q23" s="282">
        <f t="shared" si="2"/>
        <v>37.882387411810932</v>
      </c>
      <c r="R23" s="283">
        <v>4936.7510000000002</v>
      </c>
      <c r="S23" s="57">
        <v>11119.085999999999</v>
      </c>
      <c r="T23" s="57">
        <v>16055.837</v>
      </c>
      <c r="U23" s="57">
        <v>9873.5020000000004</v>
      </c>
      <c r="V23" s="57">
        <v>22238.171999999999</v>
      </c>
      <c r="W23" s="266">
        <v>32111.673999999999</v>
      </c>
      <c r="X23" s="277">
        <f t="shared" si="3"/>
        <v>30.747391120126597</v>
      </c>
      <c r="Y23" s="57">
        <v>5618.2619999999997</v>
      </c>
      <c r="Z23" s="57">
        <v>9287.5580000000009</v>
      </c>
      <c r="AA23" s="57">
        <v>14905.82</v>
      </c>
      <c r="AB23" s="283">
        <v>11236.523999999999</v>
      </c>
      <c r="AC23" s="283">
        <v>18575.116000000002</v>
      </c>
      <c r="AD23" s="444">
        <v>29811.64</v>
      </c>
      <c r="AE23" s="282">
        <f t="shared" si="4"/>
        <v>37.69173383282503</v>
      </c>
      <c r="AF23" s="57">
        <v>2383.8760000000002</v>
      </c>
      <c r="AG23" s="57">
        <v>4053.6080000000002</v>
      </c>
      <c r="AH23" s="57">
        <v>6437.4840000000004</v>
      </c>
      <c r="AI23" s="57">
        <v>4767.7520000000004</v>
      </c>
      <c r="AJ23" s="57">
        <v>8107.2160000000003</v>
      </c>
      <c r="AK23" s="266">
        <v>12874.968000000001</v>
      </c>
      <c r="AL23" s="277">
        <f t="shared" si="5"/>
        <v>37.031175533795505</v>
      </c>
      <c r="AM23" s="57">
        <v>1110.329</v>
      </c>
      <c r="AN23" s="57">
        <v>1548.973</v>
      </c>
      <c r="AO23" s="57">
        <v>2659.3020000000001</v>
      </c>
      <c r="AP23" s="283">
        <v>2220.6579999999999</v>
      </c>
      <c r="AQ23" s="283">
        <v>3097.9459999999999</v>
      </c>
      <c r="AR23" s="444">
        <v>5318.6040000000003</v>
      </c>
      <c r="AS23" s="282">
        <f t="shared" si="6"/>
        <v>41.752647875269524</v>
      </c>
      <c r="AT23" s="57">
        <v>6.43</v>
      </c>
      <c r="AU23" s="57">
        <v>60.283000000000001</v>
      </c>
      <c r="AV23" s="57">
        <v>66.712999999999994</v>
      </c>
      <c r="AW23" s="57">
        <v>12.86</v>
      </c>
      <c r="AX23" s="57">
        <v>120.566</v>
      </c>
      <c r="AY23" s="266">
        <v>133.42599999999999</v>
      </c>
      <c r="AZ23" s="57">
        <v>0</v>
      </c>
      <c r="BA23" s="57">
        <v>44.204999999999998</v>
      </c>
      <c r="BB23" s="57">
        <v>44.204999999999998</v>
      </c>
      <c r="BC23" s="57">
        <v>0</v>
      </c>
      <c r="BD23" s="57">
        <v>88.41</v>
      </c>
      <c r="BE23" s="266">
        <v>88.41</v>
      </c>
      <c r="BF23" s="57">
        <v>0</v>
      </c>
      <c r="BG23" s="57">
        <v>832.27599999999995</v>
      </c>
      <c r="BH23" s="57">
        <v>832.27599999999995</v>
      </c>
      <c r="BI23" s="283">
        <v>0</v>
      </c>
      <c r="BJ23" s="283">
        <v>1664.5519999999999</v>
      </c>
      <c r="BK23" s="444">
        <v>1664.5519999999999</v>
      </c>
      <c r="BL23" s="57">
        <v>51443.254999999997</v>
      </c>
      <c r="BM23" s="57">
        <v>92629.361000000004</v>
      </c>
      <c r="BN23" s="57">
        <v>144072.61600000001</v>
      </c>
      <c r="BO23" s="57">
        <v>102886.51</v>
      </c>
      <c r="BP23" s="57">
        <v>185258.72200000001</v>
      </c>
      <c r="BQ23" s="57">
        <v>288145.23200000002</v>
      </c>
      <c r="BR23" s="276">
        <f t="shared" si="0"/>
        <v>35.706476656188428</v>
      </c>
    </row>
    <row r="24" spans="1:71" s="245" customFormat="1" ht="13.8" x14ac:dyDescent="0.3">
      <c r="A24" s="241" t="s">
        <v>118</v>
      </c>
      <c r="B24" s="37">
        <v>1953</v>
      </c>
      <c r="C24" s="55" t="s">
        <v>52</v>
      </c>
      <c r="D24" s="93">
        <v>25372.685000000001</v>
      </c>
      <c r="E24" s="93">
        <v>42188.470999999998</v>
      </c>
      <c r="F24" s="93">
        <v>67561.156000000003</v>
      </c>
      <c r="G24" s="283">
        <v>50745.37</v>
      </c>
      <c r="H24" s="57">
        <v>84376.941999999995</v>
      </c>
      <c r="I24" s="266">
        <v>135122.31200000001</v>
      </c>
      <c r="J24" s="277">
        <f t="shared" si="1"/>
        <v>37.555137452058986</v>
      </c>
      <c r="K24" s="57">
        <v>22918.792000000001</v>
      </c>
      <c r="L24" s="57">
        <v>36242.625</v>
      </c>
      <c r="M24" s="57">
        <v>59161.417000000001</v>
      </c>
      <c r="N24" s="283">
        <v>45837.584000000003</v>
      </c>
      <c r="O24" s="283">
        <v>72485.25</v>
      </c>
      <c r="P24" s="444">
        <v>118322.834</v>
      </c>
      <c r="Q24" s="282">
        <f t="shared" si="2"/>
        <v>38.739423702444455</v>
      </c>
      <c r="R24" s="283">
        <v>5670.5309999999999</v>
      </c>
      <c r="S24" s="57">
        <v>14147.332</v>
      </c>
      <c r="T24" s="57">
        <v>19817.863000000001</v>
      </c>
      <c r="U24" s="57">
        <v>11341.062</v>
      </c>
      <c r="V24" s="57">
        <v>28294.664000000001</v>
      </c>
      <c r="W24" s="266">
        <v>39635.726000000002</v>
      </c>
      <c r="X24" s="277">
        <f t="shared" si="3"/>
        <v>28.613231406433677</v>
      </c>
      <c r="Y24" s="57">
        <v>5803.0010000000002</v>
      </c>
      <c r="Z24" s="57">
        <v>9260.0450000000001</v>
      </c>
      <c r="AA24" s="57">
        <v>15063.046</v>
      </c>
      <c r="AB24" s="283">
        <v>11606.002</v>
      </c>
      <c r="AC24" s="283">
        <v>18520.09</v>
      </c>
      <c r="AD24" s="444">
        <v>30126.092000000001</v>
      </c>
      <c r="AE24" s="282">
        <f t="shared" si="4"/>
        <v>38.524751235573468</v>
      </c>
      <c r="AF24" s="57">
        <v>3504.2240000000002</v>
      </c>
      <c r="AG24" s="57">
        <v>5542.89</v>
      </c>
      <c r="AH24" s="57">
        <v>9047.1139999999996</v>
      </c>
      <c r="AI24" s="57">
        <v>7008.4480000000003</v>
      </c>
      <c r="AJ24" s="57">
        <v>11085.78</v>
      </c>
      <c r="AK24" s="266">
        <v>18094.227999999999</v>
      </c>
      <c r="AL24" s="277">
        <f t="shared" si="5"/>
        <v>38.733058962228178</v>
      </c>
      <c r="AM24" s="57">
        <v>1682.3879999999999</v>
      </c>
      <c r="AN24" s="57">
        <v>2215.4899999999998</v>
      </c>
      <c r="AO24" s="57">
        <v>3897.8670000000002</v>
      </c>
      <c r="AP24" s="283">
        <v>3364.7759999999998</v>
      </c>
      <c r="AQ24" s="283">
        <v>4430.9799999999996</v>
      </c>
      <c r="AR24" s="444">
        <v>7795.7340000000004</v>
      </c>
      <c r="AS24" s="282">
        <f t="shared" si="6"/>
        <v>43.161760008743236</v>
      </c>
      <c r="AT24" s="57">
        <v>0</v>
      </c>
      <c r="AU24" s="57">
        <v>36.798000000000002</v>
      </c>
      <c r="AV24" s="57">
        <v>36.798000000000002</v>
      </c>
      <c r="AW24" s="57">
        <v>0</v>
      </c>
      <c r="AX24" s="57">
        <v>73.596000000000004</v>
      </c>
      <c r="AY24" s="266">
        <v>73.596000000000004</v>
      </c>
      <c r="AZ24" s="57">
        <v>1.948</v>
      </c>
      <c r="BA24" s="57">
        <v>127.333</v>
      </c>
      <c r="BB24" s="57">
        <v>129.28100000000001</v>
      </c>
      <c r="BC24" s="57">
        <v>3.8959999999999999</v>
      </c>
      <c r="BD24" s="57">
        <v>254.666</v>
      </c>
      <c r="BE24" s="266">
        <v>258.56200000000001</v>
      </c>
      <c r="BF24" s="57">
        <v>0</v>
      </c>
      <c r="BG24" s="57">
        <v>957.85900000000004</v>
      </c>
      <c r="BH24" s="57">
        <v>957.85900000000004</v>
      </c>
      <c r="BI24" s="283">
        <v>0</v>
      </c>
      <c r="BJ24" s="283">
        <v>1915.7180000000001</v>
      </c>
      <c r="BK24" s="444">
        <v>1915.7180000000001</v>
      </c>
      <c r="BL24" s="57">
        <v>64953.557999999997</v>
      </c>
      <c r="BM24" s="57">
        <v>110718.84299999999</v>
      </c>
      <c r="BN24" s="57">
        <v>175672.40100000001</v>
      </c>
      <c r="BO24" s="57">
        <v>129907.11599999999</v>
      </c>
      <c r="BP24" s="57">
        <v>221437.68599999999</v>
      </c>
      <c r="BQ24" s="57">
        <v>351344.80200000003</v>
      </c>
      <c r="BR24" s="276">
        <f t="shared" si="0"/>
        <v>36.974253001756374</v>
      </c>
    </row>
    <row r="25" spans="1:71" s="245" customFormat="1" ht="13.8" x14ac:dyDescent="0.3">
      <c r="A25" s="241" t="s">
        <v>119</v>
      </c>
      <c r="B25" s="37">
        <v>1954</v>
      </c>
      <c r="C25" s="55" t="s">
        <v>53</v>
      </c>
      <c r="D25" s="93">
        <v>26048.544000000002</v>
      </c>
      <c r="E25" s="93">
        <v>43204.279000000002</v>
      </c>
      <c r="F25" s="93">
        <v>69252.823000000004</v>
      </c>
      <c r="G25" s="283">
        <v>52097.088000000003</v>
      </c>
      <c r="H25" s="57">
        <v>86408.558000000005</v>
      </c>
      <c r="I25" s="266">
        <v>138505.64600000001</v>
      </c>
      <c r="J25" s="277">
        <f t="shared" si="1"/>
        <v>37.613692657698593</v>
      </c>
      <c r="K25" s="57">
        <v>22663.652999999998</v>
      </c>
      <c r="L25" s="57">
        <v>37666.578999999998</v>
      </c>
      <c r="M25" s="57">
        <v>60330.322999999997</v>
      </c>
      <c r="N25" s="283">
        <v>45327.305999999997</v>
      </c>
      <c r="O25" s="283">
        <v>75333.157999999996</v>
      </c>
      <c r="P25" s="444">
        <v>120660.64599999999</v>
      </c>
      <c r="Q25" s="282">
        <f t="shared" si="2"/>
        <v>37.565940099475348</v>
      </c>
      <c r="R25" s="283">
        <v>5943.4629999999997</v>
      </c>
      <c r="S25" s="57">
        <v>14041.987999999999</v>
      </c>
      <c r="T25" s="57">
        <v>19985.451000000001</v>
      </c>
      <c r="U25" s="57">
        <v>11886.925999999999</v>
      </c>
      <c r="V25" s="57">
        <v>28083.975999999999</v>
      </c>
      <c r="W25" s="266">
        <v>39970.902000000002</v>
      </c>
      <c r="X25" s="277">
        <f t="shared" si="3"/>
        <v>29.738948598157727</v>
      </c>
      <c r="Y25" s="57">
        <v>5931.5780000000004</v>
      </c>
      <c r="Z25" s="57">
        <v>11562.843000000001</v>
      </c>
      <c r="AA25" s="57">
        <v>17494.420999999998</v>
      </c>
      <c r="AB25" s="283">
        <v>11863.156000000001</v>
      </c>
      <c r="AC25" s="283">
        <v>23125.686000000002</v>
      </c>
      <c r="AD25" s="444">
        <v>34988.841999999997</v>
      </c>
      <c r="AE25" s="282">
        <f t="shared" si="4"/>
        <v>33.905540514887583</v>
      </c>
      <c r="AF25" s="57">
        <v>4800.1949999999997</v>
      </c>
      <c r="AG25" s="57">
        <v>8506.4240000000009</v>
      </c>
      <c r="AH25" s="57">
        <v>13306.619000000001</v>
      </c>
      <c r="AI25" s="57">
        <v>9600.39</v>
      </c>
      <c r="AJ25" s="57">
        <v>17012.848000000002</v>
      </c>
      <c r="AK25" s="266">
        <v>26613.238000000001</v>
      </c>
      <c r="AL25" s="277">
        <f t="shared" si="5"/>
        <v>36.073738941499712</v>
      </c>
      <c r="AM25" s="57">
        <v>2709.7049999999999</v>
      </c>
      <c r="AN25" s="57">
        <v>3673.1970000000001</v>
      </c>
      <c r="AO25" s="57">
        <v>6381.902</v>
      </c>
      <c r="AP25" s="283">
        <v>5419.41</v>
      </c>
      <c r="AQ25" s="283">
        <v>7346.3940000000002</v>
      </c>
      <c r="AR25" s="444">
        <v>12763.804</v>
      </c>
      <c r="AS25" s="282">
        <f t="shared" si="6"/>
        <v>42.45920730214911</v>
      </c>
      <c r="AT25" s="57">
        <v>0.67700000000000005</v>
      </c>
      <c r="AU25" s="57">
        <v>40.290999999999997</v>
      </c>
      <c r="AV25" s="57">
        <v>40.968000000000004</v>
      </c>
      <c r="AW25" s="57">
        <v>1.3540000000000001</v>
      </c>
      <c r="AX25" s="57">
        <v>80.581999999999994</v>
      </c>
      <c r="AY25" s="266">
        <v>81.936000000000007</v>
      </c>
      <c r="AZ25" s="57">
        <v>3.5</v>
      </c>
      <c r="BA25" s="57">
        <v>27.416</v>
      </c>
      <c r="BB25" s="57">
        <v>30.916</v>
      </c>
      <c r="BC25" s="57">
        <v>7</v>
      </c>
      <c r="BD25" s="57">
        <v>54.832000000000001</v>
      </c>
      <c r="BE25" s="266">
        <v>61.832000000000001</v>
      </c>
      <c r="BF25" s="57">
        <v>0</v>
      </c>
      <c r="BG25" s="57">
        <v>1081.789</v>
      </c>
      <c r="BH25" s="57">
        <v>1081.789</v>
      </c>
      <c r="BI25" s="283">
        <v>0</v>
      </c>
      <c r="BJ25" s="283">
        <v>2163.578</v>
      </c>
      <c r="BK25" s="444">
        <v>2163.578</v>
      </c>
      <c r="BL25" s="57">
        <v>68101.315000000002</v>
      </c>
      <c r="BM25" s="57">
        <v>119803.121</v>
      </c>
      <c r="BN25" s="57">
        <v>187905.12100000001</v>
      </c>
      <c r="BO25" s="57">
        <v>136202.63</v>
      </c>
      <c r="BP25" s="57">
        <v>239606.242</v>
      </c>
      <c r="BQ25" s="57">
        <v>375810.24200000003</v>
      </c>
      <c r="BR25" s="276">
        <f t="shared" si="0"/>
        <v>36.242394373062346</v>
      </c>
    </row>
    <row r="26" spans="1:71" s="245" customFormat="1" ht="13.8" x14ac:dyDescent="0.3">
      <c r="A26" s="241" t="s">
        <v>120</v>
      </c>
      <c r="B26" s="37">
        <v>1955</v>
      </c>
      <c r="C26" s="55" t="s">
        <v>54</v>
      </c>
      <c r="D26" s="93">
        <v>23064.159</v>
      </c>
      <c r="E26" s="93">
        <v>42535.771000000001</v>
      </c>
      <c r="F26" s="93">
        <v>65599.929999999993</v>
      </c>
      <c r="G26" s="283">
        <v>46128.317999999999</v>
      </c>
      <c r="H26" s="57">
        <v>85071.542000000001</v>
      </c>
      <c r="I26" s="266">
        <v>131199.85999999999</v>
      </c>
      <c r="J26" s="277">
        <f t="shared" si="1"/>
        <v>35.158816480444415</v>
      </c>
      <c r="K26" s="57">
        <v>22186.401000000002</v>
      </c>
      <c r="L26" s="57">
        <v>37779.773000000001</v>
      </c>
      <c r="M26" s="57">
        <v>59966.173999999999</v>
      </c>
      <c r="N26" s="283">
        <v>44372.802000000003</v>
      </c>
      <c r="O26" s="283">
        <v>75559.546000000002</v>
      </c>
      <c r="P26" s="444">
        <v>119932.348</v>
      </c>
      <c r="Q26" s="282">
        <f t="shared" si="2"/>
        <v>36.998193348136567</v>
      </c>
      <c r="R26" s="283">
        <v>5312.1580000000004</v>
      </c>
      <c r="S26" s="57">
        <v>13691.055</v>
      </c>
      <c r="T26" s="57">
        <v>19003.213</v>
      </c>
      <c r="U26" s="57">
        <v>10624.316000000001</v>
      </c>
      <c r="V26" s="57">
        <v>27382.11</v>
      </c>
      <c r="W26" s="266">
        <v>38006.425999999999</v>
      </c>
      <c r="X26" s="277">
        <f t="shared" si="3"/>
        <v>27.953999147407337</v>
      </c>
      <c r="Y26" s="57">
        <v>5151.2110000000002</v>
      </c>
      <c r="Z26" s="57">
        <v>10416.210999999999</v>
      </c>
      <c r="AA26" s="57">
        <v>15567.422</v>
      </c>
      <c r="AB26" s="283">
        <v>10302.422</v>
      </c>
      <c r="AC26" s="283">
        <v>20832.421999999999</v>
      </c>
      <c r="AD26" s="444">
        <v>31134.844000000001</v>
      </c>
      <c r="AE26" s="282">
        <f t="shared" si="4"/>
        <v>33.089685626817335</v>
      </c>
      <c r="AF26" s="57">
        <v>3869.9470000000001</v>
      </c>
      <c r="AG26" s="57">
        <v>6975.5240000000003</v>
      </c>
      <c r="AH26" s="57">
        <v>10845.471</v>
      </c>
      <c r="AI26" s="57">
        <v>7739.8940000000002</v>
      </c>
      <c r="AJ26" s="57">
        <v>13951.048000000001</v>
      </c>
      <c r="AK26" s="266">
        <v>21690.941999999999</v>
      </c>
      <c r="AL26" s="277">
        <f t="shared" si="5"/>
        <v>35.682608897299161</v>
      </c>
      <c r="AM26" s="57">
        <v>2309.3809999999999</v>
      </c>
      <c r="AN26" s="57">
        <v>2806.1120000000001</v>
      </c>
      <c r="AO26" s="57">
        <v>5115.4930000000004</v>
      </c>
      <c r="AP26" s="283">
        <v>4618.7619999999997</v>
      </c>
      <c r="AQ26" s="283">
        <v>5612.2240000000002</v>
      </c>
      <c r="AR26" s="444">
        <v>10230.986000000001</v>
      </c>
      <c r="AS26" s="282">
        <f t="shared" si="6"/>
        <v>45.144837457504089</v>
      </c>
      <c r="AT26" s="57">
        <v>6.6000000000000003E-2</v>
      </c>
      <c r="AU26" s="57">
        <v>5.9240000000000004</v>
      </c>
      <c r="AV26" s="57">
        <v>5.99</v>
      </c>
      <c r="AW26" s="57">
        <v>0.13200000000000001</v>
      </c>
      <c r="AX26" s="57">
        <v>11.848000000000001</v>
      </c>
      <c r="AY26" s="266">
        <v>11.98</v>
      </c>
      <c r="AZ26" s="57">
        <v>0</v>
      </c>
      <c r="BA26" s="57">
        <v>11.042</v>
      </c>
      <c r="BB26" s="57">
        <v>11.042</v>
      </c>
      <c r="BC26" s="57">
        <v>0</v>
      </c>
      <c r="BD26" s="57">
        <v>22.084</v>
      </c>
      <c r="BE26" s="266">
        <v>22.084</v>
      </c>
      <c r="BF26" s="57">
        <v>0</v>
      </c>
      <c r="BG26" s="57">
        <v>737.96199999999999</v>
      </c>
      <c r="BH26" s="57">
        <v>737.96199999999999</v>
      </c>
      <c r="BI26" s="283">
        <v>0</v>
      </c>
      <c r="BJ26" s="283">
        <v>1475.924</v>
      </c>
      <c r="BK26" s="444">
        <v>1475.924</v>
      </c>
      <c r="BL26" s="57">
        <v>61893.322999999997</v>
      </c>
      <c r="BM26" s="57">
        <v>114959.374</v>
      </c>
      <c r="BN26" s="57">
        <v>176852.69699999999</v>
      </c>
      <c r="BO26" s="57">
        <v>123786.64599999999</v>
      </c>
      <c r="BP26" s="57">
        <v>229918.74799999999</v>
      </c>
      <c r="BQ26" s="57">
        <v>353705.39399999997</v>
      </c>
      <c r="BR26" s="276">
        <f t="shared" si="0"/>
        <v>34.997104398130837</v>
      </c>
    </row>
    <row r="27" spans="1:71" s="245" customFormat="1" ht="13.8" x14ac:dyDescent="0.3">
      <c r="A27" s="241" t="s">
        <v>121</v>
      </c>
      <c r="B27" s="37">
        <v>1956</v>
      </c>
      <c r="C27" s="55" t="s">
        <v>55</v>
      </c>
      <c r="D27" s="93">
        <v>24675.645</v>
      </c>
      <c r="E27" s="93">
        <v>38554.9</v>
      </c>
      <c r="F27" s="93">
        <v>63230.544999999998</v>
      </c>
      <c r="G27" s="283">
        <v>49351.29</v>
      </c>
      <c r="H27" s="57">
        <v>77109.8</v>
      </c>
      <c r="I27" s="266">
        <v>126461.09</v>
      </c>
      <c r="J27" s="277">
        <f t="shared" si="1"/>
        <v>39.024881091883678</v>
      </c>
      <c r="K27" s="57">
        <v>21895.523000000001</v>
      </c>
      <c r="L27" s="57">
        <v>36217.326999999997</v>
      </c>
      <c r="M27" s="57">
        <v>58112.85</v>
      </c>
      <c r="N27" s="283">
        <v>43791.046000000002</v>
      </c>
      <c r="O27" s="283">
        <v>72434.653999999995</v>
      </c>
      <c r="P27" s="444">
        <v>116225.7</v>
      </c>
      <c r="Q27" s="282">
        <f t="shared" si="2"/>
        <v>37.67759282155324</v>
      </c>
      <c r="R27" s="283">
        <v>6342.5519999999997</v>
      </c>
      <c r="S27" s="57">
        <v>15491.117</v>
      </c>
      <c r="T27" s="57">
        <v>21833.669000000002</v>
      </c>
      <c r="U27" s="57">
        <v>12685.103999999999</v>
      </c>
      <c r="V27" s="57">
        <v>30982.234</v>
      </c>
      <c r="W27" s="266">
        <v>43667.338000000003</v>
      </c>
      <c r="X27" s="277">
        <f t="shared" si="3"/>
        <v>29.049409881591586</v>
      </c>
      <c r="Y27" s="57">
        <v>6250.92</v>
      </c>
      <c r="Z27" s="57">
        <v>10858.087</v>
      </c>
      <c r="AA27" s="57">
        <v>17109.007000000001</v>
      </c>
      <c r="AB27" s="283">
        <v>12501.84</v>
      </c>
      <c r="AC27" s="283">
        <v>21716.173999999999</v>
      </c>
      <c r="AD27" s="444">
        <v>34218.014000000003</v>
      </c>
      <c r="AE27" s="282">
        <f t="shared" si="4"/>
        <v>36.535843371856707</v>
      </c>
      <c r="AF27" s="57">
        <v>4249.3159999999998</v>
      </c>
      <c r="AG27" s="57">
        <v>7851.96</v>
      </c>
      <c r="AH27" s="57">
        <v>12101.276</v>
      </c>
      <c r="AI27" s="57">
        <v>8498.6319999999996</v>
      </c>
      <c r="AJ27" s="57">
        <v>15703.92</v>
      </c>
      <c r="AK27" s="266">
        <v>24202.552</v>
      </c>
      <c r="AL27" s="277">
        <f t="shared" si="5"/>
        <v>35.114611054239241</v>
      </c>
      <c r="AM27" s="57">
        <v>1838.1130000000001</v>
      </c>
      <c r="AN27" s="57">
        <v>2952.288</v>
      </c>
      <c r="AO27" s="57">
        <v>4790.4009999999998</v>
      </c>
      <c r="AP27" s="283">
        <v>3676.2260000000001</v>
      </c>
      <c r="AQ27" s="283">
        <v>5904.576</v>
      </c>
      <c r="AR27" s="444">
        <v>9580.8019999999997</v>
      </c>
      <c r="AS27" s="282">
        <f t="shared" si="6"/>
        <v>38.370754348122425</v>
      </c>
      <c r="AT27" s="57">
        <v>0</v>
      </c>
      <c r="AU27" s="57">
        <v>88.716999999999999</v>
      </c>
      <c r="AV27" s="57">
        <v>88.716999999999999</v>
      </c>
      <c r="AW27" s="57">
        <v>0</v>
      </c>
      <c r="AX27" s="57">
        <v>177.434</v>
      </c>
      <c r="AY27" s="266">
        <v>177.434</v>
      </c>
      <c r="AZ27" s="57">
        <v>6.5</v>
      </c>
      <c r="BA27" s="57">
        <v>49.848999999999997</v>
      </c>
      <c r="BB27" s="57">
        <v>56.348999999999997</v>
      </c>
      <c r="BC27" s="57">
        <v>13</v>
      </c>
      <c r="BD27" s="57">
        <v>99.697999999999993</v>
      </c>
      <c r="BE27" s="266">
        <v>112.69799999999999</v>
      </c>
      <c r="BF27" s="57">
        <v>0</v>
      </c>
      <c r="BG27" s="57">
        <v>1038.049</v>
      </c>
      <c r="BH27" s="57">
        <v>1038.049</v>
      </c>
      <c r="BI27" s="283">
        <v>0</v>
      </c>
      <c r="BJ27" s="283">
        <v>2076.098</v>
      </c>
      <c r="BK27" s="444">
        <v>2076.098</v>
      </c>
      <c r="BL27" s="57">
        <v>65258.569000000003</v>
      </c>
      <c r="BM27" s="57">
        <v>113102.29399999999</v>
      </c>
      <c r="BN27" s="57">
        <v>178360.86300000001</v>
      </c>
      <c r="BO27" s="57">
        <v>130517.13800000001</v>
      </c>
      <c r="BP27" s="57">
        <v>226204.58799999999</v>
      </c>
      <c r="BQ27" s="57">
        <v>356721.72600000002</v>
      </c>
      <c r="BR27" s="276">
        <f t="shared" si="0"/>
        <v>36.587941941052392</v>
      </c>
    </row>
    <row r="28" spans="1:71" s="245" customFormat="1" ht="13.8" x14ac:dyDescent="0.3">
      <c r="A28" s="241" t="s">
        <v>122</v>
      </c>
      <c r="B28" s="37">
        <v>1957</v>
      </c>
      <c r="C28" s="55" t="s">
        <v>56</v>
      </c>
      <c r="D28" s="93">
        <v>29233.317999999999</v>
      </c>
      <c r="E28" s="93">
        <v>52139.964</v>
      </c>
      <c r="F28" s="93">
        <v>81373.282000000007</v>
      </c>
      <c r="G28" s="283">
        <v>58466.635999999999</v>
      </c>
      <c r="H28" s="57">
        <v>104279.928</v>
      </c>
      <c r="I28" s="266">
        <v>162746.56400000001</v>
      </c>
      <c r="J28" s="277">
        <f t="shared" si="1"/>
        <v>35.924958759805207</v>
      </c>
      <c r="K28" s="57">
        <v>26725.013999999999</v>
      </c>
      <c r="L28" s="57">
        <v>46173.332999999999</v>
      </c>
      <c r="M28" s="57">
        <v>72898.346999999994</v>
      </c>
      <c r="N28" s="283">
        <v>53450.027999999998</v>
      </c>
      <c r="O28" s="283">
        <v>92346.665999999997</v>
      </c>
      <c r="P28" s="444">
        <v>145796.69399999999</v>
      </c>
      <c r="Q28" s="282">
        <f t="shared" si="2"/>
        <v>36.660658437152222</v>
      </c>
      <c r="R28" s="283">
        <v>5538.625</v>
      </c>
      <c r="S28" s="57">
        <v>15661.919</v>
      </c>
      <c r="T28" s="57">
        <v>21200.544000000002</v>
      </c>
      <c r="U28" s="57">
        <v>11077.25</v>
      </c>
      <c r="V28" s="57">
        <v>31323.838</v>
      </c>
      <c r="W28" s="266">
        <v>42401.088000000003</v>
      </c>
      <c r="X28" s="277">
        <f t="shared" si="3"/>
        <v>26.124919247355159</v>
      </c>
      <c r="Y28" s="57">
        <v>6842.6570000000002</v>
      </c>
      <c r="Z28" s="57">
        <v>12320.741</v>
      </c>
      <c r="AA28" s="57">
        <v>18366.601999999999</v>
      </c>
      <c r="AB28" s="283">
        <v>13685.314</v>
      </c>
      <c r="AC28" s="283">
        <v>24641.482</v>
      </c>
      <c r="AD28" s="444">
        <v>36733.203999999998</v>
      </c>
      <c r="AE28" s="282">
        <f t="shared" si="4"/>
        <v>37.255976908521248</v>
      </c>
      <c r="AF28" s="57">
        <v>3674.2089999999998</v>
      </c>
      <c r="AG28" s="57">
        <v>7475.0469999999996</v>
      </c>
      <c r="AH28" s="57">
        <v>11149.255999999999</v>
      </c>
      <c r="AI28" s="57">
        <v>7348.4179999999997</v>
      </c>
      <c r="AJ28" s="57">
        <v>14950.093999999999</v>
      </c>
      <c r="AK28" s="266">
        <v>22298.511999999999</v>
      </c>
      <c r="AL28" s="277">
        <f t="shared" si="5"/>
        <v>32.954746038659437</v>
      </c>
      <c r="AM28" s="57">
        <v>2466.83</v>
      </c>
      <c r="AN28" s="57">
        <v>3715.998</v>
      </c>
      <c r="AO28" s="57">
        <v>6128.8180000000002</v>
      </c>
      <c r="AP28" s="283">
        <v>4933.66</v>
      </c>
      <c r="AQ28" s="283">
        <v>7431.9960000000001</v>
      </c>
      <c r="AR28" s="444">
        <v>12257.636</v>
      </c>
      <c r="AS28" s="282">
        <f t="shared" si="6"/>
        <v>40.249685991654509</v>
      </c>
      <c r="AT28" s="57">
        <v>7.06</v>
      </c>
      <c r="AU28" s="57">
        <v>47.756999999999998</v>
      </c>
      <c r="AV28" s="57">
        <v>54.817</v>
      </c>
      <c r="AW28" s="57">
        <v>14.12</v>
      </c>
      <c r="AX28" s="57">
        <v>95.513999999999996</v>
      </c>
      <c r="AY28" s="266">
        <v>109.634</v>
      </c>
      <c r="AZ28" s="57">
        <v>114.85</v>
      </c>
      <c r="BA28" s="57">
        <v>763.88099999999997</v>
      </c>
      <c r="BB28" s="57">
        <v>878.73099999999999</v>
      </c>
      <c r="BC28" s="57">
        <v>229.7</v>
      </c>
      <c r="BD28" s="57">
        <v>1527.7619999999999</v>
      </c>
      <c r="BE28" s="266">
        <v>1757.462</v>
      </c>
      <c r="BF28" s="57">
        <v>0</v>
      </c>
      <c r="BG28" s="57">
        <v>1148.9570000000001</v>
      </c>
      <c r="BH28" s="57">
        <v>1148.9570000000001</v>
      </c>
      <c r="BI28" s="283">
        <v>0</v>
      </c>
      <c r="BJ28" s="283">
        <v>2297.9140000000002</v>
      </c>
      <c r="BK28" s="444">
        <v>2297.9140000000002</v>
      </c>
      <c r="BL28" s="57">
        <v>73805.767000000007</v>
      </c>
      <c r="BM28" s="57">
        <v>139447.587</v>
      </c>
      <c r="BN28" s="57">
        <v>213253.35399999999</v>
      </c>
      <c r="BO28" s="57">
        <v>147611.53400000001</v>
      </c>
      <c r="BP28" s="57">
        <v>278895.174</v>
      </c>
      <c r="BQ28" s="57">
        <v>426506.70799999998</v>
      </c>
      <c r="BR28" s="276">
        <f t="shared" si="0"/>
        <v>34.609428464135675</v>
      </c>
    </row>
    <row r="29" spans="1:71" s="245" customFormat="1" ht="13.8" x14ac:dyDescent="0.3">
      <c r="A29" s="241" t="s">
        <v>123</v>
      </c>
      <c r="B29" s="37">
        <v>1958</v>
      </c>
      <c r="C29" s="55" t="s">
        <v>57</v>
      </c>
      <c r="D29" s="93">
        <v>38455.754999999997</v>
      </c>
      <c r="E29" s="93">
        <v>61980.154000000002</v>
      </c>
      <c r="F29" s="93">
        <v>100435.909</v>
      </c>
      <c r="G29" s="283">
        <v>76911.509999999995</v>
      </c>
      <c r="H29" s="57">
        <v>123960.308</v>
      </c>
      <c r="I29" s="266">
        <v>200871.818</v>
      </c>
      <c r="J29" s="277">
        <f t="shared" si="1"/>
        <v>38.288850454870676</v>
      </c>
      <c r="K29" s="57">
        <v>23563.773000000001</v>
      </c>
      <c r="L29" s="57">
        <v>42722.631999999998</v>
      </c>
      <c r="M29" s="57">
        <v>66286.404999999999</v>
      </c>
      <c r="N29" s="283">
        <v>47127.546000000002</v>
      </c>
      <c r="O29" s="283">
        <v>85445.263999999996</v>
      </c>
      <c r="P29" s="444">
        <v>132572.81</v>
      </c>
      <c r="Q29" s="282">
        <f t="shared" si="2"/>
        <v>35.548425050355355</v>
      </c>
      <c r="R29" s="283">
        <v>6176.4629999999997</v>
      </c>
      <c r="S29" s="57">
        <v>17431.537</v>
      </c>
      <c r="T29" s="57">
        <v>23608</v>
      </c>
      <c r="U29" s="57">
        <v>12352.925999999999</v>
      </c>
      <c r="V29" s="57">
        <v>34863.074000000001</v>
      </c>
      <c r="W29" s="266">
        <v>47216</v>
      </c>
      <c r="X29" s="277">
        <f t="shared" si="3"/>
        <v>26.162584717045068</v>
      </c>
      <c r="Y29" s="57">
        <v>6231.1419999999998</v>
      </c>
      <c r="Z29" s="57">
        <v>13085.415999999999</v>
      </c>
      <c r="AA29" s="57">
        <v>19316.558000000001</v>
      </c>
      <c r="AB29" s="283">
        <v>12462.284</v>
      </c>
      <c r="AC29" s="283">
        <v>26170.831999999999</v>
      </c>
      <c r="AD29" s="444">
        <v>38633.116000000002</v>
      </c>
      <c r="AE29" s="282">
        <f t="shared" si="4"/>
        <v>32.258034790670258</v>
      </c>
      <c r="AF29" s="57">
        <v>3494.1219999999998</v>
      </c>
      <c r="AG29" s="57">
        <v>7127.1540000000005</v>
      </c>
      <c r="AH29" s="57">
        <v>10621.276</v>
      </c>
      <c r="AI29" s="57">
        <v>6988.2439999999997</v>
      </c>
      <c r="AJ29" s="57">
        <v>14254.308000000001</v>
      </c>
      <c r="AK29" s="266">
        <v>21242.552</v>
      </c>
      <c r="AL29" s="277">
        <f t="shared" si="5"/>
        <v>32.89738445738535</v>
      </c>
      <c r="AM29" s="57">
        <v>2040.136</v>
      </c>
      <c r="AN29" s="57">
        <v>3703.8739999999998</v>
      </c>
      <c r="AO29" s="57">
        <v>5744.01</v>
      </c>
      <c r="AP29" s="283">
        <v>4080.2719999999999</v>
      </c>
      <c r="AQ29" s="283">
        <v>7407.7479999999996</v>
      </c>
      <c r="AR29" s="444">
        <v>11488.02</v>
      </c>
      <c r="AS29" s="282">
        <f t="shared" si="6"/>
        <v>35.517626187976688</v>
      </c>
      <c r="AT29" s="57">
        <v>0.5</v>
      </c>
      <c r="AU29" s="57">
        <v>92.638999999999996</v>
      </c>
      <c r="AV29" s="57">
        <v>93.138999999999996</v>
      </c>
      <c r="AW29" s="57">
        <v>1</v>
      </c>
      <c r="AX29" s="57">
        <v>185.27799999999999</v>
      </c>
      <c r="AY29" s="266">
        <v>186.27799999999999</v>
      </c>
      <c r="AZ29" s="57">
        <v>0</v>
      </c>
      <c r="BA29" s="57">
        <v>65.037999999999997</v>
      </c>
      <c r="BB29" s="57">
        <v>65.037999999999997</v>
      </c>
      <c r="BC29" s="57">
        <v>0</v>
      </c>
      <c r="BD29" s="57">
        <v>130.07599999999999</v>
      </c>
      <c r="BE29" s="266">
        <v>130.07599999999999</v>
      </c>
      <c r="BF29" s="57">
        <v>0</v>
      </c>
      <c r="BG29" s="57">
        <v>1139.3130000000001</v>
      </c>
      <c r="BH29" s="57">
        <v>1139.3130000000001</v>
      </c>
      <c r="BI29" s="283">
        <v>0</v>
      </c>
      <c r="BJ29" s="283">
        <v>2278.6260000000002</v>
      </c>
      <c r="BK29" s="444">
        <v>2278.6260000000002</v>
      </c>
      <c r="BL29" s="57">
        <v>79961.891000000003</v>
      </c>
      <c r="BM29" s="57">
        <v>147347.75700000001</v>
      </c>
      <c r="BN29" s="57">
        <v>227309.64799999999</v>
      </c>
      <c r="BO29" s="57">
        <v>159923.78200000001</v>
      </c>
      <c r="BP29" s="57">
        <v>294695.51400000002</v>
      </c>
      <c r="BQ29" s="57">
        <v>454619.29599999997</v>
      </c>
      <c r="BR29" s="276">
        <f t="shared" si="0"/>
        <v>35.177517410083716</v>
      </c>
    </row>
    <row r="30" spans="1:71" s="245" customFormat="1" ht="13.8" x14ac:dyDescent="0.3">
      <c r="A30" s="241" t="s">
        <v>124</v>
      </c>
      <c r="B30" s="37">
        <v>1959</v>
      </c>
      <c r="C30" s="55" t="s">
        <v>58</v>
      </c>
      <c r="D30" s="93">
        <v>25688.527999999998</v>
      </c>
      <c r="E30" s="93">
        <v>44647.981</v>
      </c>
      <c r="F30" s="93">
        <v>70316.55</v>
      </c>
      <c r="G30" s="283">
        <v>51377.055999999997</v>
      </c>
      <c r="H30" s="57">
        <v>89295.962</v>
      </c>
      <c r="I30" s="266">
        <v>140633.1</v>
      </c>
      <c r="J30" s="277">
        <f t="shared" si="1"/>
        <v>36.532691094770712</v>
      </c>
      <c r="K30" s="57">
        <v>26517.305</v>
      </c>
      <c r="L30" s="57">
        <v>49224.396000000001</v>
      </c>
      <c r="M30" s="57">
        <v>75741.701000000001</v>
      </c>
      <c r="N30" s="283">
        <v>53034.61</v>
      </c>
      <c r="O30" s="283">
        <v>98448.792000000001</v>
      </c>
      <c r="P30" s="444">
        <v>151483.402</v>
      </c>
      <c r="Q30" s="282">
        <f t="shared" si="2"/>
        <v>35.010178870949836</v>
      </c>
      <c r="R30" s="283">
        <v>5435</v>
      </c>
      <c r="S30" s="57">
        <v>16579.365000000002</v>
      </c>
      <c r="T30" s="57">
        <v>22015.324000000001</v>
      </c>
      <c r="U30" s="57">
        <v>10870</v>
      </c>
      <c r="V30" s="57">
        <v>33158.730000000003</v>
      </c>
      <c r="W30" s="266">
        <v>44030.648000000001</v>
      </c>
      <c r="X30" s="277">
        <f t="shared" si="3"/>
        <v>24.687349593401397</v>
      </c>
      <c r="Y30" s="57">
        <v>6379.2950000000001</v>
      </c>
      <c r="Z30" s="57">
        <v>13184.724</v>
      </c>
      <c r="AA30" s="57">
        <v>19564.019</v>
      </c>
      <c r="AB30" s="283">
        <v>12758.59</v>
      </c>
      <c r="AC30" s="283">
        <v>26369.448</v>
      </c>
      <c r="AD30" s="444">
        <v>39128.038</v>
      </c>
      <c r="AE30" s="282">
        <f t="shared" si="4"/>
        <v>32.607282787856626</v>
      </c>
      <c r="AF30" s="57">
        <v>3062.0010000000002</v>
      </c>
      <c r="AG30" s="57">
        <v>5765.692</v>
      </c>
      <c r="AH30" s="57">
        <v>8827.6929999999993</v>
      </c>
      <c r="AI30" s="57">
        <v>6124.0020000000004</v>
      </c>
      <c r="AJ30" s="57">
        <v>11531.384</v>
      </c>
      <c r="AK30" s="266">
        <v>17655.385999999999</v>
      </c>
      <c r="AL30" s="277">
        <f t="shared" si="5"/>
        <v>34.686310455064543</v>
      </c>
      <c r="AM30" s="57">
        <v>2119.3739999999998</v>
      </c>
      <c r="AN30" s="57">
        <v>2581.328</v>
      </c>
      <c r="AO30" s="57">
        <v>4700.7020000000002</v>
      </c>
      <c r="AP30" s="283">
        <v>4238.7479999999996</v>
      </c>
      <c r="AQ30" s="283">
        <v>5162.6559999999999</v>
      </c>
      <c r="AR30" s="444">
        <v>9401.4040000000005</v>
      </c>
      <c r="AS30" s="282">
        <f t="shared" si="6"/>
        <v>45.086329658846694</v>
      </c>
      <c r="AT30" s="57">
        <v>0.98</v>
      </c>
      <c r="AU30" s="57">
        <v>239.16</v>
      </c>
      <c r="AV30" s="57">
        <v>240.096</v>
      </c>
      <c r="AW30" s="57">
        <v>1.96</v>
      </c>
      <c r="AX30" s="57">
        <v>478.32</v>
      </c>
      <c r="AY30" s="266">
        <v>480.19200000000001</v>
      </c>
      <c r="AZ30" s="57">
        <v>10.742000000000001</v>
      </c>
      <c r="BA30" s="57">
        <v>615.38400000000001</v>
      </c>
      <c r="BB30" s="57">
        <v>626.12599999999998</v>
      </c>
      <c r="BC30" s="57">
        <v>21.484000000000002</v>
      </c>
      <c r="BD30" s="57">
        <v>1230.768</v>
      </c>
      <c r="BE30" s="266">
        <v>1252.252</v>
      </c>
      <c r="BF30" s="57">
        <v>0</v>
      </c>
      <c r="BG30" s="57">
        <v>866.64</v>
      </c>
      <c r="BH30" s="57">
        <v>866.64</v>
      </c>
      <c r="BI30" s="283">
        <v>0</v>
      </c>
      <c r="BJ30" s="283">
        <v>1733.28</v>
      </c>
      <c r="BK30" s="444">
        <v>1733.28</v>
      </c>
      <c r="BL30" s="57">
        <v>69194.225000000006</v>
      </c>
      <c r="BM30" s="57">
        <v>133704.62599999999</v>
      </c>
      <c r="BN30" s="57">
        <v>202898.851</v>
      </c>
      <c r="BO30" s="57">
        <v>138388.45000000001</v>
      </c>
      <c r="BP30" s="57">
        <v>267409.25199999998</v>
      </c>
      <c r="BQ30" s="57">
        <v>405797.70199999999</v>
      </c>
      <c r="BR30" s="276">
        <f t="shared" si="0"/>
        <v>34.10281756598021</v>
      </c>
    </row>
    <row r="31" spans="1:71" s="245" customFormat="1" ht="13.8" x14ac:dyDescent="0.3">
      <c r="A31" s="241" t="s">
        <v>125</v>
      </c>
      <c r="B31" s="37">
        <v>1960</v>
      </c>
      <c r="C31" s="55" t="s">
        <v>59</v>
      </c>
      <c r="D31" s="93">
        <v>35402.923000000003</v>
      </c>
      <c r="E31" s="93">
        <v>60510.292000000001</v>
      </c>
      <c r="F31" s="93">
        <v>95913.214999999997</v>
      </c>
      <c r="G31" s="283">
        <v>70805.846000000005</v>
      </c>
      <c r="H31" s="57">
        <v>121020.584</v>
      </c>
      <c r="I31" s="266">
        <v>191826.43</v>
      </c>
      <c r="J31" s="277">
        <f t="shared" si="1"/>
        <v>36.911413093597169</v>
      </c>
      <c r="K31" s="57">
        <v>27203.008000000002</v>
      </c>
      <c r="L31" s="57">
        <v>47828.36</v>
      </c>
      <c r="M31" s="57">
        <v>75031.368000000002</v>
      </c>
      <c r="N31" s="283">
        <v>54406.016000000003</v>
      </c>
      <c r="O31" s="283">
        <v>95656.72</v>
      </c>
      <c r="P31" s="444">
        <v>150062.736</v>
      </c>
      <c r="Q31" s="282">
        <f t="shared" si="2"/>
        <v>36.255513827230239</v>
      </c>
      <c r="R31" s="283">
        <v>7005.723</v>
      </c>
      <c r="S31" s="57">
        <v>20309.616999999998</v>
      </c>
      <c r="T31" s="57">
        <v>27315.34</v>
      </c>
      <c r="U31" s="57">
        <v>14011.446</v>
      </c>
      <c r="V31" s="57">
        <v>40619.233999999997</v>
      </c>
      <c r="W31" s="266">
        <v>54630.68</v>
      </c>
      <c r="X31" s="277">
        <f t="shared" si="3"/>
        <v>25.647577515051982</v>
      </c>
      <c r="Y31" s="57">
        <v>6321.317</v>
      </c>
      <c r="Z31" s="57">
        <v>12003.799000000001</v>
      </c>
      <c r="AA31" s="57">
        <v>18325.116000000002</v>
      </c>
      <c r="AB31" s="283">
        <v>12642.634</v>
      </c>
      <c r="AC31" s="283">
        <v>24007.598000000002</v>
      </c>
      <c r="AD31" s="444">
        <v>36650.232000000004</v>
      </c>
      <c r="AE31" s="282">
        <f t="shared" si="4"/>
        <v>34.495372362172219</v>
      </c>
      <c r="AF31" s="57">
        <v>3747.607</v>
      </c>
      <c r="AG31" s="57">
        <v>7080.5780000000004</v>
      </c>
      <c r="AH31" s="57">
        <v>10828.184999999999</v>
      </c>
      <c r="AI31" s="57">
        <v>7495.2139999999999</v>
      </c>
      <c r="AJ31" s="57">
        <v>14161.156000000001</v>
      </c>
      <c r="AK31" s="266">
        <v>21656.37</v>
      </c>
      <c r="AL31" s="277">
        <f t="shared" si="5"/>
        <v>34.609742999403871</v>
      </c>
      <c r="AM31" s="57">
        <v>1758.1130000000001</v>
      </c>
      <c r="AN31" s="57">
        <v>2596.2440000000001</v>
      </c>
      <c r="AO31" s="57">
        <v>4354.357</v>
      </c>
      <c r="AP31" s="283">
        <v>3516.2260000000001</v>
      </c>
      <c r="AQ31" s="283">
        <v>5192.4880000000003</v>
      </c>
      <c r="AR31" s="444">
        <v>8708.7139999999999</v>
      </c>
      <c r="AS31" s="282">
        <f t="shared" si="6"/>
        <v>40.375949881922871</v>
      </c>
      <c r="AT31" s="57">
        <v>0</v>
      </c>
      <c r="AU31" s="57">
        <v>77.742999999999995</v>
      </c>
      <c r="AV31" s="57">
        <v>77.742999999999995</v>
      </c>
      <c r="AW31" s="57">
        <v>0</v>
      </c>
      <c r="AX31" s="57">
        <v>155.48599999999999</v>
      </c>
      <c r="AY31" s="266">
        <v>155.48599999999999</v>
      </c>
      <c r="AZ31" s="57">
        <v>26.78</v>
      </c>
      <c r="BA31" s="57">
        <v>393.69099999999997</v>
      </c>
      <c r="BB31" s="57">
        <v>420.471</v>
      </c>
      <c r="BC31" s="57">
        <v>53.56</v>
      </c>
      <c r="BD31" s="57">
        <v>787.38199999999995</v>
      </c>
      <c r="BE31" s="266">
        <v>840.94200000000001</v>
      </c>
      <c r="BF31" s="57">
        <v>0</v>
      </c>
      <c r="BG31" s="57">
        <v>1294.0730000000001</v>
      </c>
      <c r="BH31" s="57">
        <v>1294.0730000000001</v>
      </c>
      <c r="BI31" s="283">
        <v>0</v>
      </c>
      <c r="BJ31" s="283">
        <v>2588.1460000000002</v>
      </c>
      <c r="BK31" s="444">
        <v>2588.1460000000002</v>
      </c>
      <c r="BL31" s="57">
        <v>81465.471000000005</v>
      </c>
      <c r="BM31" s="57">
        <v>152094.397</v>
      </c>
      <c r="BN31" s="57">
        <v>233559.51</v>
      </c>
      <c r="BO31" s="57">
        <v>162930.94200000001</v>
      </c>
      <c r="BP31" s="57">
        <v>304188.79399999999</v>
      </c>
      <c r="BQ31" s="57">
        <v>467119.02</v>
      </c>
      <c r="BR31" s="276">
        <f t="shared" si="0"/>
        <v>34.879963140871467</v>
      </c>
    </row>
    <row r="32" spans="1:71" s="245" customFormat="1" ht="13.8" x14ac:dyDescent="0.3">
      <c r="A32" s="241" t="s">
        <v>126</v>
      </c>
      <c r="B32" s="37">
        <v>1961</v>
      </c>
      <c r="C32" s="55" t="s">
        <v>60</v>
      </c>
      <c r="D32" s="93">
        <v>35203.561000000002</v>
      </c>
      <c r="E32" s="93">
        <v>62239.955000000002</v>
      </c>
      <c r="F32" s="93">
        <v>97443.516000000003</v>
      </c>
      <c r="G32" s="283">
        <v>70407.122000000003</v>
      </c>
      <c r="H32" s="57">
        <v>124479.91</v>
      </c>
      <c r="I32" s="266">
        <v>194887.03200000001</v>
      </c>
      <c r="J32" s="277">
        <f t="shared" si="1"/>
        <v>36.127145699463469</v>
      </c>
      <c r="K32" s="57">
        <v>27040.089</v>
      </c>
      <c r="L32" s="57">
        <v>52715.014000000003</v>
      </c>
      <c r="M32" s="57">
        <v>79755.103000000003</v>
      </c>
      <c r="N32" s="283">
        <v>54080.178</v>
      </c>
      <c r="O32" s="283">
        <v>105430.02800000001</v>
      </c>
      <c r="P32" s="444">
        <v>159510.20600000001</v>
      </c>
      <c r="Q32" s="282">
        <f t="shared" si="2"/>
        <v>33.903898287235613</v>
      </c>
      <c r="R32" s="283">
        <v>6717.4340000000002</v>
      </c>
      <c r="S32" s="57">
        <v>18782.656999999999</v>
      </c>
      <c r="T32" s="57">
        <v>25500.091</v>
      </c>
      <c r="U32" s="57">
        <v>13434.868</v>
      </c>
      <c r="V32" s="57">
        <v>37565.313999999998</v>
      </c>
      <c r="W32" s="266">
        <v>51000.182000000001</v>
      </c>
      <c r="X32" s="277">
        <f t="shared" si="3"/>
        <v>26.34278442378892</v>
      </c>
      <c r="Y32" s="57">
        <v>7616.0450000000001</v>
      </c>
      <c r="Z32" s="57">
        <v>15050.089</v>
      </c>
      <c r="AA32" s="57">
        <v>22666.133999999998</v>
      </c>
      <c r="AB32" s="283">
        <v>15232.09</v>
      </c>
      <c r="AC32" s="283">
        <v>30100.178</v>
      </c>
      <c r="AD32" s="444">
        <v>45332.267999999996</v>
      </c>
      <c r="AE32" s="282">
        <f t="shared" si="4"/>
        <v>33.600988152633356</v>
      </c>
      <c r="AF32" s="57">
        <v>3552.1759999999999</v>
      </c>
      <c r="AG32" s="57">
        <v>7664.3649999999998</v>
      </c>
      <c r="AH32" s="57">
        <v>11215.540999999999</v>
      </c>
      <c r="AI32" s="57">
        <v>7104.3519999999999</v>
      </c>
      <c r="AJ32" s="57">
        <v>15328.73</v>
      </c>
      <c r="AK32" s="266">
        <v>22431.081999999999</v>
      </c>
      <c r="AL32" s="277">
        <f t="shared" si="5"/>
        <v>31.671909540520605</v>
      </c>
      <c r="AM32" s="57">
        <v>2229.3690000000001</v>
      </c>
      <c r="AN32" s="57">
        <v>3205.5680000000002</v>
      </c>
      <c r="AO32" s="57">
        <v>5434.9369999999999</v>
      </c>
      <c r="AP32" s="283">
        <v>4458.7380000000003</v>
      </c>
      <c r="AQ32" s="283">
        <v>6411.1360000000004</v>
      </c>
      <c r="AR32" s="444">
        <v>10869.874</v>
      </c>
      <c r="AS32" s="282">
        <f t="shared" si="6"/>
        <v>41.019224325875356</v>
      </c>
      <c r="AT32" s="57">
        <v>0</v>
      </c>
      <c r="AU32" s="57">
        <v>74.236999999999995</v>
      </c>
      <c r="AV32" s="57">
        <v>74.236999999999995</v>
      </c>
      <c r="AW32" s="57">
        <v>0</v>
      </c>
      <c r="AX32" s="57">
        <v>148.47399999999999</v>
      </c>
      <c r="AY32" s="266">
        <v>148.47399999999999</v>
      </c>
      <c r="AZ32" s="57">
        <v>0</v>
      </c>
      <c r="BA32" s="57">
        <v>1317.366</v>
      </c>
      <c r="BB32" s="57">
        <v>1317.366</v>
      </c>
      <c r="BC32" s="57">
        <v>0</v>
      </c>
      <c r="BD32" s="57">
        <v>2634.732</v>
      </c>
      <c r="BE32" s="266">
        <v>2634.732</v>
      </c>
      <c r="BF32" s="57">
        <v>0</v>
      </c>
      <c r="BG32" s="57">
        <v>1567.867</v>
      </c>
      <c r="BH32" s="57">
        <v>1567.867</v>
      </c>
      <c r="BI32" s="283">
        <v>0</v>
      </c>
      <c r="BJ32" s="283">
        <v>3135.7339999999999</v>
      </c>
      <c r="BK32" s="444">
        <v>3135.7339999999999</v>
      </c>
      <c r="BL32" s="57">
        <v>82358.673999999999</v>
      </c>
      <c r="BM32" s="57">
        <v>162617.11799999999</v>
      </c>
      <c r="BN32" s="57">
        <v>244975.79199999999</v>
      </c>
      <c r="BO32" s="57">
        <v>164717.348</v>
      </c>
      <c r="BP32" s="57">
        <v>325234.23599999998</v>
      </c>
      <c r="BQ32" s="57">
        <v>489951.58399999997</v>
      </c>
      <c r="BR32" s="276">
        <f t="shared" si="0"/>
        <v>33.619107148350402</v>
      </c>
    </row>
    <row r="33" spans="1:70" s="245" customFormat="1" ht="13.8" x14ac:dyDescent="0.3">
      <c r="A33" s="241" t="s">
        <v>127</v>
      </c>
      <c r="B33" s="37">
        <v>1962</v>
      </c>
      <c r="C33" s="55" t="s">
        <v>61</v>
      </c>
      <c r="D33" s="93">
        <v>37480.682000000001</v>
      </c>
      <c r="E33" s="93">
        <v>63547.754999999997</v>
      </c>
      <c r="F33" s="93">
        <v>101028.43700000001</v>
      </c>
      <c r="G33" s="283">
        <v>74961.364000000001</v>
      </c>
      <c r="H33" s="57">
        <v>127095.51</v>
      </c>
      <c r="I33" s="266">
        <v>202056.87400000001</v>
      </c>
      <c r="J33" s="277">
        <f t="shared" si="1"/>
        <v>37.099140710253685</v>
      </c>
      <c r="K33" s="57">
        <v>32359.014999999999</v>
      </c>
      <c r="L33" s="57">
        <v>62958.542000000001</v>
      </c>
      <c r="M33" s="57">
        <v>95317.557000000001</v>
      </c>
      <c r="N33" s="283">
        <v>64718.03</v>
      </c>
      <c r="O33" s="283">
        <v>125917.084</v>
      </c>
      <c r="P33" s="444">
        <v>190635.114</v>
      </c>
      <c r="Q33" s="282">
        <f t="shared" si="2"/>
        <v>33.948640752511103</v>
      </c>
      <c r="R33" s="283">
        <v>7900.5079999999998</v>
      </c>
      <c r="S33" s="57">
        <v>22688.288</v>
      </c>
      <c r="T33" s="57">
        <v>30558.795999999998</v>
      </c>
      <c r="U33" s="57">
        <v>15801.016</v>
      </c>
      <c r="V33" s="57">
        <v>45376.576000000001</v>
      </c>
      <c r="W33" s="266">
        <v>61117.591999999997</v>
      </c>
      <c r="X33" s="277">
        <f t="shared" si="3"/>
        <v>25.853466216404598</v>
      </c>
      <c r="Y33" s="57">
        <v>8466.7009999999991</v>
      </c>
      <c r="Z33" s="57">
        <v>18466.937999999998</v>
      </c>
      <c r="AA33" s="57">
        <v>26933.638999999999</v>
      </c>
      <c r="AB33" s="283">
        <v>16933.401999999998</v>
      </c>
      <c r="AC33" s="283">
        <v>36933.875999999997</v>
      </c>
      <c r="AD33" s="444">
        <v>53867.277999999998</v>
      </c>
      <c r="AE33" s="282">
        <f t="shared" si="4"/>
        <v>31.435414278776065</v>
      </c>
      <c r="AF33" s="57">
        <v>4581.424</v>
      </c>
      <c r="AG33" s="57">
        <v>10518.476000000001</v>
      </c>
      <c r="AH33" s="57">
        <v>15099.9</v>
      </c>
      <c r="AI33" s="57">
        <v>9162.848</v>
      </c>
      <c r="AJ33" s="57">
        <v>21036.952000000001</v>
      </c>
      <c r="AK33" s="266">
        <v>30199.8</v>
      </c>
      <c r="AL33" s="277">
        <f t="shared" si="5"/>
        <v>30.340757223557773</v>
      </c>
      <c r="AM33" s="57">
        <v>3101.5479999999998</v>
      </c>
      <c r="AN33" s="57">
        <v>5136.6000000000004</v>
      </c>
      <c r="AO33" s="57">
        <v>8238.1479999999992</v>
      </c>
      <c r="AP33" s="283">
        <v>6203.0959999999995</v>
      </c>
      <c r="AQ33" s="283">
        <v>10273.200000000001</v>
      </c>
      <c r="AR33" s="444">
        <v>16476.295999999998</v>
      </c>
      <c r="AS33" s="282">
        <f t="shared" si="6"/>
        <v>37.648607429728138</v>
      </c>
      <c r="AT33" s="57">
        <v>0</v>
      </c>
      <c r="AU33" s="57">
        <v>55.929000000000002</v>
      </c>
      <c r="AV33" s="57">
        <v>55.929000000000002</v>
      </c>
      <c r="AW33" s="57">
        <v>0</v>
      </c>
      <c r="AX33" s="57">
        <v>111.858</v>
      </c>
      <c r="AY33" s="266">
        <v>111.858</v>
      </c>
      <c r="AZ33" s="57">
        <v>10.5</v>
      </c>
      <c r="BA33" s="57">
        <v>1050.308</v>
      </c>
      <c r="BB33" s="57">
        <v>1060.808</v>
      </c>
      <c r="BC33" s="57">
        <v>21</v>
      </c>
      <c r="BD33" s="57">
        <v>2100.616</v>
      </c>
      <c r="BE33" s="266">
        <v>2121.616</v>
      </c>
      <c r="BF33" s="57">
        <v>0</v>
      </c>
      <c r="BG33" s="57">
        <v>1058.2929999999999</v>
      </c>
      <c r="BH33" s="57">
        <v>1058.2929999999999</v>
      </c>
      <c r="BI33" s="283">
        <v>0</v>
      </c>
      <c r="BJ33" s="283">
        <v>2116.5859999999998</v>
      </c>
      <c r="BK33" s="444">
        <v>2116.5859999999998</v>
      </c>
      <c r="BL33" s="57">
        <v>93900.377999999997</v>
      </c>
      <c r="BM33" s="57">
        <v>185481.12899999999</v>
      </c>
      <c r="BN33" s="57">
        <v>279381.50699999998</v>
      </c>
      <c r="BO33" s="57">
        <v>187800.75599999999</v>
      </c>
      <c r="BP33" s="57">
        <v>370962.25799999997</v>
      </c>
      <c r="BQ33" s="57">
        <v>558763.01399999997</v>
      </c>
      <c r="BR33" s="276">
        <f t="shared" si="0"/>
        <v>33.610090735175248</v>
      </c>
    </row>
    <row r="34" spans="1:70" s="245" customFormat="1" ht="13.8" x14ac:dyDescent="0.3">
      <c r="A34" s="241" t="s">
        <v>128</v>
      </c>
      <c r="B34" s="37">
        <v>1963</v>
      </c>
      <c r="C34" s="55" t="s">
        <v>62</v>
      </c>
      <c r="D34" s="93">
        <v>38010.749000000003</v>
      </c>
      <c r="E34" s="93">
        <v>73559.145999999993</v>
      </c>
      <c r="F34" s="93">
        <v>111569.895</v>
      </c>
      <c r="G34" s="283">
        <v>76021.498000000007</v>
      </c>
      <c r="H34" s="57">
        <v>147118.29199999999</v>
      </c>
      <c r="I34" s="266">
        <v>223139.79</v>
      </c>
      <c r="J34" s="277">
        <f t="shared" si="1"/>
        <v>34.069001319755657</v>
      </c>
      <c r="K34" s="57">
        <v>35005.730000000003</v>
      </c>
      <c r="L34" s="57">
        <v>68289.8</v>
      </c>
      <c r="M34" s="57">
        <v>103295.53</v>
      </c>
      <c r="N34" s="283">
        <v>70011.460000000006</v>
      </c>
      <c r="O34" s="283">
        <v>136579.6</v>
      </c>
      <c r="P34" s="444">
        <v>206591.06</v>
      </c>
      <c r="Q34" s="282">
        <f t="shared" si="2"/>
        <v>33.888910778617436</v>
      </c>
      <c r="R34" s="283">
        <v>8769.7160000000003</v>
      </c>
      <c r="S34" s="57">
        <v>24252.949000000001</v>
      </c>
      <c r="T34" s="57">
        <v>33022.665000000001</v>
      </c>
      <c r="U34" s="57">
        <v>17539.432000000001</v>
      </c>
      <c r="V34" s="57">
        <v>48505.898000000001</v>
      </c>
      <c r="W34" s="266">
        <v>66045.33</v>
      </c>
      <c r="X34" s="277">
        <f t="shared" si="3"/>
        <v>26.556657374563805</v>
      </c>
      <c r="Y34" s="57">
        <v>7648.5709999999999</v>
      </c>
      <c r="Z34" s="57">
        <v>17190.811000000002</v>
      </c>
      <c r="AA34" s="57">
        <v>24839.382000000001</v>
      </c>
      <c r="AB34" s="283">
        <v>15297.142</v>
      </c>
      <c r="AC34" s="283">
        <v>34381.622000000003</v>
      </c>
      <c r="AD34" s="444">
        <v>49678.764000000003</v>
      </c>
      <c r="AE34" s="282">
        <f t="shared" si="4"/>
        <v>30.79211471525338</v>
      </c>
      <c r="AF34" s="57">
        <v>3176.4810000000002</v>
      </c>
      <c r="AG34" s="57">
        <v>7170.1</v>
      </c>
      <c r="AH34" s="57">
        <v>10346.581</v>
      </c>
      <c r="AI34" s="57">
        <v>6352.9620000000004</v>
      </c>
      <c r="AJ34" s="57">
        <v>14340.2</v>
      </c>
      <c r="AK34" s="266">
        <v>20693.162</v>
      </c>
      <c r="AL34" s="277">
        <f t="shared" si="5"/>
        <v>30.700779320241153</v>
      </c>
      <c r="AM34" s="57">
        <v>2808.99</v>
      </c>
      <c r="AN34" s="57">
        <v>4664.7449999999999</v>
      </c>
      <c r="AO34" s="57">
        <v>7473.7349999999997</v>
      </c>
      <c r="AP34" s="283">
        <v>5617.98</v>
      </c>
      <c r="AQ34" s="283">
        <v>9329.49</v>
      </c>
      <c r="AR34" s="444">
        <v>14947.47</v>
      </c>
      <c r="AS34" s="282">
        <f t="shared" si="6"/>
        <v>37.584822046807922</v>
      </c>
      <c r="AT34" s="57">
        <v>10.25</v>
      </c>
      <c r="AU34" s="57">
        <v>300.96100000000001</v>
      </c>
      <c r="AV34" s="57">
        <v>311.21100000000001</v>
      </c>
      <c r="AW34" s="57">
        <v>20.5</v>
      </c>
      <c r="AX34" s="57">
        <v>601.92200000000003</v>
      </c>
      <c r="AY34" s="266">
        <v>622.42200000000003</v>
      </c>
      <c r="AZ34" s="57">
        <v>50.720999999999997</v>
      </c>
      <c r="BA34" s="57">
        <v>2088.0140000000001</v>
      </c>
      <c r="BB34" s="57">
        <v>2138.7350000000001</v>
      </c>
      <c r="BC34" s="57">
        <v>101.44199999999999</v>
      </c>
      <c r="BD34" s="57">
        <v>4176.0280000000002</v>
      </c>
      <c r="BE34" s="266">
        <v>4277.47</v>
      </c>
      <c r="BF34" s="57">
        <v>0</v>
      </c>
      <c r="BG34" s="57">
        <v>1155.338</v>
      </c>
      <c r="BH34" s="57">
        <v>1155.338</v>
      </c>
      <c r="BI34" s="283">
        <v>0</v>
      </c>
      <c r="BJ34" s="283">
        <v>2310.6759999999999</v>
      </c>
      <c r="BK34" s="444">
        <v>2310.6759999999999</v>
      </c>
      <c r="BL34" s="57">
        <v>95481.207999999999</v>
      </c>
      <c r="BM34" s="57">
        <v>198671.864</v>
      </c>
      <c r="BN34" s="57">
        <v>294153.07199999999</v>
      </c>
      <c r="BO34" s="57">
        <v>190962.416</v>
      </c>
      <c r="BP34" s="57">
        <v>397343.728</v>
      </c>
      <c r="BQ34" s="57">
        <v>588306.14399999997</v>
      </c>
      <c r="BR34" s="276">
        <f t="shared" si="0"/>
        <v>32.459701117790814</v>
      </c>
    </row>
    <row r="35" spans="1:70" s="245" customFormat="1" ht="13.8" x14ac:dyDescent="0.3">
      <c r="A35" s="241" t="s">
        <v>129</v>
      </c>
      <c r="B35" s="37">
        <v>1964</v>
      </c>
      <c r="C35" s="55" t="s">
        <v>63</v>
      </c>
      <c r="D35" s="93">
        <v>49683</v>
      </c>
      <c r="E35" s="283">
        <v>74785</v>
      </c>
      <c r="F35" s="283">
        <v>124467</v>
      </c>
      <c r="G35" s="283">
        <v>99366</v>
      </c>
      <c r="H35" s="57">
        <v>149570</v>
      </c>
      <c r="I35" s="266">
        <v>248934</v>
      </c>
      <c r="J35" s="277">
        <f t="shared" si="1"/>
        <v>39.916604401166573</v>
      </c>
      <c r="K35" s="57">
        <v>36360</v>
      </c>
      <c r="L35" s="57">
        <v>70278</v>
      </c>
      <c r="M35" s="57">
        <v>106637</v>
      </c>
      <c r="N35" s="57">
        <v>72720</v>
      </c>
      <c r="O35" s="57">
        <v>140556</v>
      </c>
      <c r="P35" s="266">
        <v>213274</v>
      </c>
      <c r="Q35" s="282">
        <f t="shared" si="2"/>
        <v>34.096983223459027</v>
      </c>
      <c r="R35" s="283">
        <v>8234</v>
      </c>
      <c r="S35" s="57">
        <v>25085</v>
      </c>
      <c r="T35" s="57">
        <v>33319</v>
      </c>
      <c r="U35" s="57">
        <v>16468</v>
      </c>
      <c r="V35" s="57">
        <v>50170</v>
      </c>
      <c r="W35" s="266">
        <v>66638</v>
      </c>
      <c r="X35" s="277">
        <f t="shared" si="3"/>
        <v>24.712626429364626</v>
      </c>
      <c r="Y35" s="57">
        <v>7361</v>
      </c>
      <c r="Z35" s="57">
        <v>18390</v>
      </c>
      <c r="AA35" s="57">
        <v>25751</v>
      </c>
      <c r="AB35" s="283">
        <v>14722</v>
      </c>
      <c r="AC35" s="283">
        <v>36780</v>
      </c>
      <c r="AD35" s="444">
        <v>51502</v>
      </c>
      <c r="AE35" s="282">
        <f t="shared" si="4"/>
        <v>28.585297658343364</v>
      </c>
      <c r="AF35" s="57">
        <v>4807</v>
      </c>
      <c r="AG35" s="57">
        <v>10151</v>
      </c>
      <c r="AH35" s="57">
        <v>14958</v>
      </c>
      <c r="AI35" s="57">
        <v>9614</v>
      </c>
      <c r="AJ35" s="57">
        <v>20302</v>
      </c>
      <c r="AK35" s="266">
        <v>29916</v>
      </c>
      <c r="AL35" s="277">
        <f t="shared" si="5"/>
        <v>32.136649284663726</v>
      </c>
      <c r="AM35" s="57">
        <v>2640</v>
      </c>
      <c r="AN35" s="57">
        <v>4027</v>
      </c>
      <c r="AO35" s="57">
        <v>6667</v>
      </c>
      <c r="AP35" s="283">
        <v>5280</v>
      </c>
      <c r="AQ35" s="283">
        <v>8054</v>
      </c>
      <c r="AR35" s="444">
        <v>13334</v>
      </c>
      <c r="AS35" s="282">
        <f t="shared" si="6"/>
        <v>39.59802009899505</v>
      </c>
      <c r="AT35" s="57">
        <v>19</v>
      </c>
      <c r="AU35" s="57">
        <v>120</v>
      </c>
      <c r="AV35" s="57">
        <v>139</v>
      </c>
      <c r="AW35" s="57">
        <v>38</v>
      </c>
      <c r="AX35" s="57">
        <v>240</v>
      </c>
      <c r="AY35" s="266">
        <v>278</v>
      </c>
      <c r="AZ35" s="57">
        <v>0</v>
      </c>
      <c r="BA35" s="57">
        <v>3173</v>
      </c>
      <c r="BB35" s="57">
        <v>3173</v>
      </c>
      <c r="BC35" s="57">
        <v>0</v>
      </c>
      <c r="BD35" s="57">
        <v>6346</v>
      </c>
      <c r="BE35" s="266">
        <v>6346</v>
      </c>
      <c r="BF35" s="57">
        <v>0</v>
      </c>
      <c r="BG35" s="57">
        <v>1665</v>
      </c>
      <c r="BH35" s="57">
        <v>1665</v>
      </c>
      <c r="BI35" s="283">
        <v>0</v>
      </c>
      <c r="BJ35" s="283">
        <v>3330</v>
      </c>
      <c r="BK35" s="444">
        <v>3330</v>
      </c>
      <c r="BL35" s="57">
        <v>109103</v>
      </c>
      <c r="BM35" s="57">
        <v>207673</v>
      </c>
      <c r="BN35" s="57">
        <v>316776</v>
      </c>
      <c r="BO35" s="57">
        <v>218206</v>
      </c>
      <c r="BP35" s="57">
        <v>415346</v>
      </c>
      <c r="BQ35" s="57">
        <v>633552</v>
      </c>
      <c r="BR35" s="276">
        <f t="shared" si="0"/>
        <v>34.4416875015784</v>
      </c>
    </row>
    <row r="36" spans="1:70" s="245" customFormat="1" ht="13.8" x14ac:dyDescent="0.3">
      <c r="A36" s="241" t="s">
        <v>130</v>
      </c>
      <c r="B36" s="37">
        <v>1965</v>
      </c>
      <c r="C36" s="55" t="s">
        <v>64</v>
      </c>
      <c r="D36" s="93"/>
      <c r="E36" s="93"/>
      <c r="F36" s="93"/>
      <c r="G36" s="283">
        <v>72204</v>
      </c>
      <c r="H36" s="57">
        <v>156817</v>
      </c>
      <c r="I36" s="266">
        <v>229021</v>
      </c>
      <c r="J36" s="277">
        <f t="shared" si="1"/>
        <v>31.527239860100167</v>
      </c>
      <c r="K36" s="57"/>
      <c r="L36" s="57"/>
      <c r="M36" s="57"/>
      <c r="N36" s="57">
        <v>61412</v>
      </c>
      <c r="O36" s="57">
        <v>138528</v>
      </c>
      <c r="P36" s="266">
        <v>199940</v>
      </c>
      <c r="Q36" s="282">
        <f t="shared" si="2"/>
        <v>30.715214564369312</v>
      </c>
      <c r="R36" s="283"/>
      <c r="S36" s="57"/>
      <c r="T36" s="57"/>
      <c r="U36" s="57">
        <v>14731</v>
      </c>
      <c r="V36" s="57">
        <v>49492</v>
      </c>
      <c r="W36" s="266">
        <v>64223</v>
      </c>
      <c r="X36" s="277">
        <f t="shared" si="3"/>
        <v>22.937265465643151</v>
      </c>
      <c r="Y36" s="57"/>
      <c r="Z36" s="57"/>
      <c r="AA36" s="57"/>
      <c r="AB36" s="57">
        <v>15260</v>
      </c>
      <c r="AC36" s="57">
        <v>41607</v>
      </c>
      <c r="AD36" s="266">
        <v>56867</v>
      </c>
      <c r="AE36" s="282">
        <f t="shared" si="4"/>
        <v>26.834543760001406</v>
      </c>
      <c r="AF36" s="57"/>
      <c r="AG36" s="57"/>
      <c r="AH36" s="57"/>
      <c r="AI36" s="57">
        <v>8539</v>
      </c>
      <c r="AJ36" s="57">
        <v>20334</v>
      </c>
      <c r="AK36" s="266">
        <v>28874</v>
      </c>
      <c r="AL36" s="277">
        <f t="shared" si="5"/>
        <v>29.573318556486804</v>
      </c>
      <c r="AM36" s="57"/>
      <c r="AN36" s="57"/>
      <c r="AO36" s="57"/>
      <c r="AP36" s="57">
        <v>3706</v>
      </c>
      <c r="AQ36" s="57">
        <v>7843</v>
      </c>
      <c r="AR36" s="266">
        <v>11550</v>
      </c>
      <c r="AS36" s="282">
        <f t="shared" si="6"/>
        <v>32.086580086580085</v>
      </c>
      <c r="AT36" s="57"/>
      <c r="AU36" s="57"/>
      <c r="AV36" s="57"/>
      <c r="AW36" s="57">
        <v>65</v>
      </c>
      <c r="AX36" s="57">
        <v>240</v>
      </c>
      <c r="AY36" s="266">
        <v>305</v>
      </c>
      <c r="AZ36" s="57"/>
      <c r="BA36" s="57"/>
      <c r="BB36" s="57"/>
      <c r="BC36" s="57">
        <v>235</v>
      </c>
      <c r="BD36" s="57">
        <v>8345</v>
      </c>
      <c r="BE36" s="266">
        <v>8581</v>
      </c>
      <c r="BF36" s="57"/>
      <c r="BG36" s="57"/>
      <c r="BH36" s="57"/>
      <c r="BI36" s="57">
        <v>0</v>
      </c>
      <c r="BJ36" s="57">
        <v>2855</v>
      </c>
      <c r="BK36" s="266">
        <v>2855</v>
      </c>
      <c r="BL36" s="57"/>
      <c r="BM36" s="57"/>
      <c r="BN36" s="57"/>
      <c r="BO36" s="57">
        <v>176153</v>
      </c>
      <c r="BP36" s="57">
        <v>426063</v>
      </c>
      <c r="BQ36" s="57">
        <v>602216</v>
      </c>
      <c r="BR36" s="276">
        <f t="shared" si="0"/>
        <v>29.250800377273272</v>
      </c>
    </row>
    <row r="37" spans="1:70" s="245" customFormat="1" ht="13.8" x14ac:dyDescent="0.3">
      <c r="A37" s="241" t="s">
        <v>131</v>
      </c>
      <c r="B37" s="37">
        <v>1966</v>
      </c>
      <c r="C37" s="55" t="s">
        <v>65</v>
      </c>
      <c r="D37" s="93"/>
      <c r="E37" s="93"/>
      <c r="F37" s="93"/>
      <c r="G37" s="283">
        <v>72478</v>
      </c>
      <c r="H37" s="57">
        <v>149621</v>
      </c>
      <c r="I37" s="266">
        <v>222099</v>
      </c>
      <c r="J37" s="277">
        <f t="shared" si="1"/>
        <v>32.633195106686657</v>
      </c>
      <c r="K37" s="57"/>
      <c r="L37" s="57"/>
      <c r="M37" s="57"/>
      <c r="N37" s="57">
        <v>64133</v>
      </c>
      <c r="O37" s="57">
        <v>132253</v>
      </c>
      <c r="P37" s="266">
        <v>196386</v>
      </c>
      <c r="Q37" s="282">
        <f t="shared" si="2"/>
        <v>32.656604849632863</v>
      </c>
      <c r="R37" s="283"/>
      <c r="S37" s="57"/>
      <c r="T37" s="57"/>
      <c r="U37" s="57">
        <v>13488</v>
      </c>
      <c r="V37" s="57">
        <v>45731</v>
      </c>
      <c r="W37" s="266">
        <v>59219</v>
      </c>
      <c r="X37" s="277">
        <f t="shared" si="3"/>
        <v>22.776473766865365</v>
      </c>
      <c r="Y37" s="57"/>
      <c r="Z37" s="57"/>
      <c r="AA37" s="57"/>
      <c r="AB37" s="57">
        <v>12780</v>
      </c>
      <c r="AC37" s="57">
        <v>37062</v>
      </c>
      <c r="AD37" s="266">
        <v>49842</v>
      </c>
      <c r="AE37" s="282">
        <f t="shared" si="4"/>
        <v>25.641025641025642</v>
      </c>
      <c r="AF37" s="57"/>
      <c r="AG37" s="57"/>
      <c r="AH37" s="57"/>
      <c r="AI37" s="57">
        <v>8952</v>
      </c>
      <c r="AJ37" s="57">
        <v>18952</v>
      </c>
      <c r="AK37" s="266">
        <v>27904</v>
      </c>
      <c r="AL37" s="277">
        <f t="shared" si="5"/>
        <v>32.081422018348626</v>
      </c>
      <c r="AM37" s="57"/>
      <c r="AN37" s="57"/>
      <c r="AO37" s="57"/>
      <c r="AP37" s="57">
        <v>3858</v>
      </c>
      <c r="AQ37" s="57">
        <v>7917</v>
      </c>
      <c r="AR37" s="266">
        <v>11774</v>
      </c>
      <c r="AS37" s="282">
        <f t="shared" si="6"/>
        <v>32.767113979955838</v>
      </c>
      <c r="AT37" s="57"/>
      <c r="AU37" s="57"/>
      <c r="AV37" s="57"/>
      <c r="AW37" s="57">
        <v>13</v>
      </c>
      <c r="AX37" s="57">
        <v>250</v>
      </c>
      <c r="AY37" s="266">
        <v>263</v>
      </c>
      <c r="AZ37" s="57"/>
      <c r="BA37" s="57"/>
      <c r="BB37" s="57"/>
      <c r="BC37" s="57">
        <v>70</v>
      </c>
      <c r="BD37" s="57">
        <v>16062</v>
      </c>
      <c r="BE37" s="266">
        <v>16133</v>
      </c>
      <c r="BF37" s="57"/>
      <c r="BG37" s="57"/>
      <c r="BH37" s="57"/>
      <c r="BI37" s="57">
        <v>0</v>
      </c>
      <c r="BJ37" s="57">
        <v>3869</v>
      </c>
      <c r="BK37" s="266">
        <v>3869</v>
      </c>
      <c r="BL37" s="57"/>
      <c r="BM37" s="57"/>
      <c r="BN37" s="57"/>
      <c r="BO37" s="57">
        <v>175771</v>
      </c>
      <c r="BP37" s="57">
        <v>411716</v>
      </c>
      <c r="BQ37" s="57">
        <v>587488</v>
      </c>
      <c r="BR37" s="276">
        <f t="shared" si="0"/>
        <v>29.91907919821341</v>
      </c>
    </row>
    <row r="38" spans="1:70" s="245" customFormat="1" ht="13.8" x14ac:dyDescent="0.3">
      <c r="A38" s="241" t="s">
        <v>132</v>
      </c>
      <c r="B38" s="37">
        <v>1967</v>
      </c>
      <c r="C38" s="55" t="s">
        <v>66</v>
      </c>
      <c r="D38" s="93"/>
      <c r="E38" s="93"/>
      <c r="F38" s="93"/>
      <c r="G38" s="283">
        <v>89635</v>
      </c>
      <c r="H38" s="57">
        <v>172783</v>
      </c>
      <c r="I38" s="266">
        <v>262418</v>
      </c>
      <c r="J38" s="277">
        <f t="shared" si="1"/>
        <v>34.157336768057071</v>
      </c>
      <c r="K38" s="57"/>
      <c r="L38" s="57"/>
      <c r="M38" s="57"/>
      <c r="N38" s="57">
        <v>72509</v>
      </c>
      <c r="O38" s="57">
        <v>150316</v>
      </c>
      <c r="P38" s="266">
        <v>222825</v>
      </c>
      <c r="Q38" s="282">
        <f t="shared" si="2"/>
        <v>32.540783125771348</v>
      </c>
      <c r="R38" s="283"/>
      <c r="S38" s="57"/>
      <c r="T38" s="57"/>
      <c r="U38" s="57">
        <v>13620</v>
      </c>
      <c r="V38" s="57">
        <v>50184</v>
      </c>
      <c r="W38" s="266">
        <v>63804</v>
      </c>
      <c r="X38" s="277">
        <f t="shared" si="3"/>
        <v>21.34662403611059</v>
      </c>
      <c r="Y38" s="57"/>
      <c r="Z38" s="57"/>
      <c r="AA38" s="57"/>
      <c r="AB38" s="57">
        <v>15038</v>
      </c>
      <c r="AC38" s="57">
        <v>39179</v>
      </c>
      <c r="AD38" s="266">
        <v>54216</v>
      </c>
      <c r="AE38" s="282">
        <f t="shared" si="4"/>
        <v>27.737199350745168</v>
      </c>
      <c r="AF38" s="57"/>
      <c r="AG38" s="57"/>
      <c r="AH38" s="57"/>
      <c r="AI38" s="57">
        <v>11355</v>
      </c>
      <c r="AJ38" s="57">
        <v>25897</v>
      </c>
      <c r="AK38" s="266">
        <v>37252</v>
      </c>
      <c r="AL38" s="277">
        <f t="shared" si="5"/>
        <v>30.481584881348653</v>
      </c>
      <c r="AM38" s="57"/>
      <c r="AN38" s="57"/>
      <c r="AO38" s="57"/>
      <c r="AP38" s="57">
        <v>3859</v>
      </c>
      <c r="AQ38" s="57">
        <v>8167</v>
      </c>
      <c r="AR38" s="266">
        <v>12025</v>
      </c>
      <c r="AS38" s="282">
        <f t="shared" si="6"/>
        <v>32.091476091476089</v>
      </c>
      <c r="AT38" s="57"/>
      <c r="AU38" s="57"/>
      <c r="AV38" s="57"/>
      <c r="AW38" s="57">
        <v>47</v>
      </c>
      <c r="AX38" s="57">
        <v>523</v>
      </c>
      <c r="AY38" s="266">
        <v>570</v>
      </c>
      <c r="AZ38" s="57"/>
      <c r="BA38" s="57"/>
      <c r="BB38" s="57"/>
      <c r="BC38" s="57">
        <v>177</v>
      </c>
      <c r="BD38" s="57">
        <v>7448</v>
      </c>
      <c r="BE38" s="266">
        <v>7625</v>
      </c>
      <c r="BF38" s="57"/>
      <c r="BG38" s="57"/>
      <c r="BH38" s="57"/>
      <c r="BI38" s="57">
        <v>0</v>
      </c>
      <c r="BJ38" s="57">
        <v>3298</v>
      </c>
      <c r="BK38" s="266">
        <v>3298</v>
      </c>
      <c r="BL38" s="57"/>
      <c r="BM38" s="57"/>
      <c r="BN38" s="57"/>
      <c r="BO38" s="57">
        <v>206239</v>
      </c>
      <c r="BP38" s="57">
        <v>457795</v>
      </c>
      <c r="BQ38" s="57">
        <v>664034</v>
      </c>
      <c r="BR38" s="276">
        <f t="shared" si="0"/>
        <v>31.058500016565418</v>
      </c>
    </row>
    <row r="39" spans="1:70" s="245" customFormat="1" ht="13.8" x14ac:dyDescent="0.3">
      <c r="A39" s="241" t="s">
        <v>133</v>
      </c>
      <c r="B39" s="37">
        <v>1968</v>
      </c>
      <c r="C39" s="55" t="s">
        <v>67</v>
      </c>
      <c r="D39" s="93"/>
      <c r="E39" s="93"/>
      <c r="F39" s="93"/>
      <c r="G39" s="283">
        <v>96504</v>
      </c>
      <c r="H39" s="57">
        <v>208090</v>
      </c>
      <c r="I39" s="266">
        <v>304594</v>
      </c>
      <c r="J39" s="277">
        <f t="shared" si="1"/>
        <v>31.682830259295979</v>
      </c>
      <c r="K39" s="57"/>
      <c r="L39" s="57"/>
      <c r="M39" s="57"/>
      <c r="N39" s="57">
        <v>80345</v>
      </c>
      <c r="O39" s="57">
        <v>177586</v>
      </c>
      <c r="P39" s="266">
        <v>257932</v>
      </c>
      <c r="Q39" s="282">
        <f t="shared" si="2"/>
        <v>31.149682862149714</v>
      </c>
      <c r="R39" s="283"/>
      <c r="S39" s="57"/>
      <c r="T39" s="57"/>
      <c r="U39" s="57">
        <v>30137</v>
      </c>
      <c r="V39" s="57">
        <v>105183</v>
      </c>
      <c r="W39" s="266">
        <v>135321</v>
      </c>
      <c r="X39" s="277">
        <f t="shared" si="3"/>
        <v>22.270748812083859</v>
      </c>
      <c r="Y39" s="57"/>
      <c r="Z39" s="57"/>
      <c r="AA39" s="57"/>
      <c r="AB39" s="57">
        <v>17695</v>
      </c>
      <c r="AC39" s="57">
        <v>47700</v>
      </c>
      <c r="AD39" s="266">
        <v>65395</v>
      </c>
      <c r="AE39" s="282">
        <f t="shared" si="4"/>
        <v>27.058643627188623</v>
      </c>
      <c r="AF39" s="57"/>
      <c r="AG39" s="57"/>
      <c r="AH39" s="57"/>
      <c r="AI39" s="57">
        <v>12199</v>
      </c>
      <c r="AJ39" s="57">
        <v>29851</v>
      </c>
      <c r="AK39" s="266">
        <v>42050</v>
      </c>
      <c r="AL39" s="277">
        <f t="shared" si="5"/>
        <v>29.010701545778836</v>
      </c>
      <c r="AM39" s="57"/>
      <c r="AN39" s="57"/>
      <c r="AO39" s="57"/>
      <c r="AP39" s="57">
        <v>5470</v>
      </c>
      <c r="AQ39" s="57">
        <v>10764</v>
      </c>
      <c r="AR39" s="266">
        <v>16234</v>
      </c>
      <c r="AS39" s="282">
        <f t="shared" si="6"/>
        <v>33.694714796106936</v>
      </c>
      <c r="AT39" s="57"/>
      <c r="AU39" s="57"/>
      <c r="AV39" s="57"/>
      <c r="AW39" s="57">
        <v>321</v>
      </c>
      <c r="AX39" s="57">
        <v>511</v>
      </c>
      <c r="AY39" s="266">
        <v>832</v>
      </c>
      <c r="AZ39" s="57"/>
      <c r="BA39" s="57"/>
      <c r="BB39" s="57"/>
      <c r="BC39" s="57">
        <v>335</v>
      </c>
      <c r="BD39" s="57">
        <v>13284</v>
      </c>
      <c r="BE39" s="266">
        <v>13620</v>
      </c>
      <c r="BF39" s="57"/>
      <c r="BG39" s="57"/>
      <c r="BH39" s="57"/>
      <c r="BI39" s="57">
        <v>0</v>
      </c>
      <c r="BJ39" s="57">
        <v>4249</v>
      </c>
      <c r="BK39" s="266">
        <v>4249</v>
      </c>
      <c r="BL39" s="57"/>
      <c r="BM39" s="57"/>
      <c r="BN39" s="57"/>
      <c r="BO39" s="57">
        <v>243007</v>
      </c>
      <c r="BP39" s="57">
        <v>597219</v>
      </c>
      <c r="BQ39" s="57">
        <v>840226</v>
      </c>
      <c r="BR39" s="276">
        <f t="shared" si="0"/>
        <v>28.921623467971713</v>
      </c>
    </row>
    <row r="40" spans="1:70" s="245" customFormat="1" ht="13.8" x14ac:dyDescent="0.3">
      <c r="A40" s="241" t="s">
        <v>134</v>
      </c>
      <c r="B40" s="37">
        <v>1969</v>
      </c>
      <c r="C40" s="55" t="s">
        <v>68</v>
      </c>
      <c r="D40" s="93"/>
      <c r="E40" s="93"/>
      <c r="F40" s="93"/>
      <c r="G40" s="283">
        <v>101548</v>
      </c>
      <c r="H40" s="57">
        <v>207375</v>
      </c>
      <c r="I40" s="266">
        <v>308923</v>
      </c>
      <c r="J40" s="277">
        <f t="shared" si="1"/>
        <v>32.871621730981509</v>
      </c>
      <c r="K40" s="57"/>
      <c r="L40" s="57"/>
      <c r="M40" s="57"/>
      <c r="N40" s="57">
        <v>77570</v>
      </c>
      <c r="O40" s="57">
        <v>188984</v>
      </c>
      <c r="P40" s="266">
        <v>266553</v>
      </c>
      <c r="Q40" s="282">
        <f t="shared" si="2"/>
        <v>29.101154367048956</v>
      </c>
      <c r="R40" s="283"/>
      <c r="S40" s="57"/>
      <c r="T40" s="57"/>
      <c r="U40" s="57">
        <v>22933</v>
      </c>
      <c r="V40" s="57">
        <v>86473</v>
      </c>
      <c r="W40" s="266">
        <v>109405</v>
      </c>
      <c r="X40" s="277">
        <f t="shared" si="3"/>
        <v>20.961564827932911</v>
      </c>
      <c r="Y40" s="57"/>
      <c r="Z40" s="57"/>
      <c r="AA40" s="57"/>
      <c r="AB40" s="57">
        <v>17496</v>
      </c>
      <c r="AC40" s="57">
        <v>48516</v>
      </c>
      <c r="AD40" s="266">
        <v>66011</v>
      </c>
      <c r="AE40" s="282">
        <f t="shared" si="4"/>
        <v>26.504673463513658</v>
      </c>
      <c r="AF40" s="57"/>
      <c r="AG40" s="57"/>
      <c r="AH40" s="57"/>
      <c r="AI40" s="57">
        <v>13685</v>
      </c>
      <c r="AJ40" s="57">
        <v>27257</v>
      </c>
      <c r="AK40" s="266">
        <v>40942</v>
      </c>
      <c r="AL40" s="277">
        <f t="shared" si="5"/>
        <v>33.425333398466123</v>
      </c>
      <c r="AM40" s="57"/>
      <c r="AN40" s="57"/>
      <c r="AO40" s="57"/>
      <c r="AP40" s="57">
        <v>5986</v>
      </c>
      <c r="AQ40" s="57">
        <v>16201</v>
      </c>
      <c r="AR40" s="266">
        <v>22187</v>
      </c>
      <c r="AS40" s="282">
        <f t="shared" si="6"/>
        <v>26.979762924234912</v>
      </c>
      <c r="AT40" s="57"/>
      <c r="AU40" s="57"/>
      <c r="AV40" s="57"/>
      <c r="AW40" s="57">
        <v>60</v>
      </c>
      <c r="AX40" s="57">
        <v>854</v>
      </c>
      <c r="AY40" s="266">
        <v>913</v>
      </c>
      <c r="AZ40" s="57"/>
      <c r="BA40" s="57"/>
      <c r="BB40" s="57"/>
      <c r="BC40" s="57">
        <v>278</v>
      </c>
      <c r="BD40" s="57">
        <v>20788</v>
      </c>
      <c r="BE40" s="266">
        <v>21067</v>
      </c>
      <c r="BF40" s="57"/>
      <c r="BG40" s="57"/>
      <c r="BH40" s="57"/>
      <c r="BI40" s="57">
        <v>0</v>
      </c>
      <c r="BJ40" s="57">
        <v>5460</v>
      </c>
      <c r="BK40" s="266">
        <v>5460</v>
      </c>
      <c r="BL40" s="57"/>
      <c r="BM40" s="57"/>
      <c r="BN40" s="57"/>
      <c r="BO40" s="57">
        <v>239555</v>
      </c>
      <c r="BP40" s="57">
        <v>601907</v>
      </c>
      <c r="BQ40" s="57">
        <v>841462</v>
      </c>
      <c r="BR40" s="276">
        <f t="shared" si="0"/>
        <v>28.468902933228119</v>
      </c>
    </row>
    <row r="41" spans="1:70" s="245" customFormat="1" ht="13.8" x14ac:dyDescent="0.3">
      <c r="A41" s="241" t="s">
        <v>135</v>
      </c>
      <c r="B41" s="37">
        <v>1970</v>
      </c>
      <c r="C41" s="55" t="s">
        <v>69</v>
      </c>
      <c r="D41" s="93"/>
      <c r="E41" s="93"/>
      <c r="F41" s="93"/>
      <c r="G41" s="283">
        <v>113434</v>
      </c>
      <c r="H41" s="57">
        <v>242379</v>
      </c>
      <c r="I41" s="266">
        <v>355813</v>
      </c>
      <c r="J41" s="277">
        <f t="shared" si="1"/>
        <v>31.880229221529287</v>
      </c>
      <c r="K41" s="57"/>
      <c r="L41" s="57"/>
      <c r="M41" s="57"/>
      <c r="N41" s="57">
        <v>124206</v>
      </c>
      <c r="O41" s="57">
        <v>266109</v>
      </c>
      <c r="P41" s="266">
        <v>390314</v>
      </c>
      <c r="Q41" s="282">
        <f t="shared" si="2"/>
        <v>31.822071460413923</v>
      </c>
      <c r="R41" s="283"/>
      <c r="S41" s="57"/>
      <c r="T41" s="57"/>
      <c r="U41" s="57">
        <v>26255</v>
      </c>
      <c r="V41" s="57">
        <v>85589</v>
      </c>
      <c r="W41" s="266">
        <v>111814</v>
      </c>
      <c r="X41" s="277">
        <f t="shared" si="3"/>
        <v>23.480959450516036</v>
      </c>
      <c r="Y41" s="57"/>
      <c r="Z41" s="57"/>
      <c r="AA41" s="57"/>
      <c r="AB41" s="57">
        <v>22839</v>
      </c>
      <c r="AC41" s="57">
        <v>64827</v>
      </c>
      <c r="AD41" s="266">
        <v>87667</v>
      </c>
      <c r="AE41" s="282">
        <f t="shared" si="4"/>
        <v>26.051992197748298</v>
      </c>
      <c r="AF41" s="57"/>
      <c r="AG41" s="57"/>
      <c r="AH41" s="57"/>
      <c r="AI41" s="57">
        <v>23453</v>
      </c>
      <c r="AJ41" s="57">
        <v>46412</v>
      </c>
      <c r="AK41" s="266">
        <v>69864</v>
      </c>
      <c r="AL41" s="277">
        <f t="shared" si="5"/>
        <v>33.569506469712586</v>
      </c>
      <c r="AM41" s="57"/>
      <c r="AN41" s="57"/>
      <c r="AO41" s="57"/>
      <c r="AP41" s="57">
        <v>7283</v>
      </c>
      <c r="AQ41" s="57">
        <v>18788</v>
      </c>
      <c r="AR41" s="266">
        <v>26071</v>
      </c>
      <c r="AS41" s="282">
        <f t="shared" si="6"/>
        <v>27.935253730198305</v>
      </c>
      <c r="AT41" s="57"/>
      <c r="AU41" s="57"/>
      <c r="AV41" s="57"/>
      <c r="AW41" s="57">
        <v>263</v>
      </c>
      <c r="AX41" s="57">
        <v>1036</v>
      </c>
      <c r="AY41" s="266">
        <v>1299</v>
      </c>
      <c r="AZ41" s="57"/>
      <c r="BA41" s="57"/>
      <c r="BB41" s="57"/>
      <c r="BC41" s="57">
        <v>193</v>
      </c>
      <c r="BD41" s="57">
        <v>16964</v>
      </c>
      <c r="BE41" s="266">
        <v>17157</v>
      </c>
      <c r="BF41" s="57"/>
      <c r="BG41" s="57"/>
      <c r="BH41" s="57"/>
      <c r="BI41" s="57">
        <v>0</v>
      </c>
      <c r="BJ41" s="57">
        <v>8214</v>
      </c>
      <c r="BK41" s="266">
        <v>8214</v>
      </c>
      <c r="BL41" s="57"/>
      <c r="BM41" s="57"/>
      <c r="BN41" s="57"/>
      <c r="BO41" s="57">
        <v>317896</v>
      </c>
      <c r="BP41" s="57">
        <v>750317</v>
      </c>
      <c r="BQ41" s="57">
        <v>1068213</v>
      </c>
      <c r="BR41" s="276">
        <f t="shared" si="0"/>
        <v>29.75960786846818</v>
      </c>
    </row>
    <row r="42" spans="1:70" s="245" customFormat="1" ht="13.8" x14ac:dyDescent="0.3">
      <c r="A42" s="241" t="s">
        <v>136</v>
      </c>
      <c r="B42" s="37">
        <v>1971</v>
      </c>
      <c r="C42" s="55" t="s">
        <v>70</v>
      </c>
      <c r="D42" s="93"/>
      <c r="E42" s="93"/>
      <c r="F42" s="93"/>
      <c r="G42" s="93">
        <v>113483</v>
      </c>
      <c r="H42" s="57">
        <v>221161</v>
      </c>
      <c r="I42" s="266">
        <v>334644</v>
      </c>
      <c r="J42" s="277">
        <f t="shared" si="1"/>
        <v>33.911559747074506</v>
      </c>
      <c r="K42" s="57"/>
      <c r="L42" s="57"/>
      <c r="M42" s="57"/>
      <c r="N42" s="57">
        <v>100783</v>
      </c>
      <c r="O42" s="57">
        <v>242087</v>
      </c>
      <c r="P42" s="266">
        <v>342870</v>
      </c>
      <c r="Q42" s="282">
        <f t="shared" si="2"/>
        <v>29.393939393939394</v>
      </c>
      <c r="R42" s="283"/>
      <c r="S42" s="57"/>
      <c r="T42" s="57"/>
      <c r="U42" s="57">
        <v>29765</v>
      </c>
      <c r="V42" s="57">
        <v>103365</v>
      </c>
      <c r="W42" s="266">
        <v>133130</v>
      </c>
      <c r="X42" s="277">
        <f t="shared" si="3"/>
        <v>22.357845714714941</v>
      </c>
      <c r="Y42" s="57"/>
      <c r="Z42" s="57"/>
      <c r="AA42" s="57"/>
      <c r="AB42" s="57">
        <v>17968</v>
      </c>
      <c r="AC42" s="57">
        <v>54600</v>
      </c>
      <c r="AD42" s="266">
        <v>72568</v>
      </c>
      <c r="AE42" s="282">
        <f t="shared" si="4"/>
        <v>24.760224892514607</v>
      </c>
      <c r="AF42" s="57"/>
      <c r="AG42" s="57"/>
      <c r="AH42" s="57"/>
      <c r="AI42" s="57">
        <v>21258</v>
      </c>
      <c r="AJ42" s="57">
        <v>43392</v>
      </c>
      <c r="AK42" s="266">
        <v>64650</v>
      </c>
      <c r="AL42" s="277">
        <f t="shared" si="5"/>
        <v>32.881670533642691</v>
      </c>
      <c r="AM42" s="57"/>
      <c r="AN42" s="57"/>
      <c r="AO42" s="57"/>
      <c r="AP42" s="57">
        <v>6688</v>
      </c>
      <c r="AQ42" s="57">
        <v>15879</v>
      </c>
      <c r="AR42" s="266">
        <v>22567</v>
      </c>
      <c r="AS42" s="282">
        <f t="shared" si="6"/>
        <v>29.63619444321354</v>
      </c>
      <c r="AT42" s="57"/>
      <c r="AU42" s="57"/>
      <c r="AV42" s="57"/>
      <c r="AW42" s="57">
        <v>55</v>
      </c>
      <c r="AX42" s="57">
        <v>657</v>
      </c>
      <c r="AY42" s="266">
        <v>712</v>
      </c>
      <c r="AZ42" s="57"/>
      <c r="BA42" s="57"/>
      <c r="BB42" s="57"/>
      <c r="BC42" s="57">
        <v>175</v>
      </c>
      <c r="BD42" s="57">
        <v>17206</v>
      </c>
      <c r="BE42" s="266">
        <v>17381</v>
      </c>
      <c r="BF42" s="57"/>
      <c r="BG42" s="57"/>
      <c r="BH42" s="57"/>
      <c r="BI42" s="57">
        <v>0</v>
      </c>
      <c r="BJ42" s="57">
        <v>5088</v>
      </c>
      <c r="BK42" s="266">
        <v>5088</v>
      </c>
      <c r="BL42" s="57"/>
      <c r="BM42" s="57"/>
      <c r="BN42" s="57"/>
      <c r="BO42" s="57">
        <v>290175</v>
      </c>
      <c r="BP42" s="57">
        <v>703435</v>
      </c>
      <c r="BQ42" s="57">
        <v>993610</v>
      </c>
      <c r="BR42" s="276">
        <f t="shared" si="0"/>
        <v>29.204114290315115</v>
      </c>
    </row>
    <row r="43" spans="1:70" s="245" customFormat="1" ht="13.8" x14ac:dyDescent="0.3">
      <c r="A43" s="241" t="s">
        <v>137</v>
      </c>
      <c r="B43" s="37">
        <v>1972</v>
      </c>
      <c r="C43" s="55" t="s">
        <v>71</v>
      </c>
      <c r="D43" s="93"/>
      <c r="E43" s="93"/>
      <c r="F43" s="93"/>
      <c r="G43" s="283">
        <v>156325</v>
      </c>
      <c r="H43" s="57">
        <v>257444</v>
      </c>
      <c r="I43" s="266">
        <v>413770</v>
      </c>
      <c r="J43" s="277">
        <f t="shared" si="1"/>
        <v>37.780651086352321</v>
      </c>
      <c r="K43" s="57"/>
      <c r="L43" s="57"/>
      <c r="M43" s="57"/>
      <c r="N43" s="57">
        <v>96385</v>
      </c>
      <c r="O43" s="57">
        <v>222402</v>
      </c>
      <c r="P43" s="266">
        <v>318787</v>
      </c>
      <c r="Q43" s="282">
        <f t="shared" si="2"/>
        <v>30.234921750259577</v>
      </c>
      <c r="R43" s="283"/>
      <c r="S43" s="57"/>
      <c r="T43" s="57"/>
      <c r="U43" s="57">
        <v>31867</v>
      </c>
      <c r="V43" s="57">
        <v>96102</v>
      </c>
      <c r="W43" s="266">
        <v>127969</v>
      </c>
      <c r="X43" s="277">
        <f t="shared" si="3"/>
        <v>24.902124733333853</v>
      </c>
      <c r="Y43" s="57"/>
      <c r="Z43" s="57"/>
      <c r="AA43" s="57"/>
      <c r="AB43" s="57">
        <v>20978</v>
      </c>
      <c r="AC43" s="57">
        <v>63107</v>
      </c>
      <c r="AD43" s="266">
        <v>84085</v>
      </c>
      <c r="AE43" s="282">
        <f t="shared" si="4"/>
        <v>24.948563953142653</v>
      </c>
      <c r="AF43" s="57"/>
      <c r="AG43" s="57"/>
      <c r="AH43" s="57"/>
      <c r="AI43" s="57">
        <v>19506</v>
      </c>
      <c r="AJ43" s="57">
        <v>39728</v>
      </c>
      <c r="AK43" s="266">
        <v>59234</v>
      </c>
      <c r="AL43" s="277">
        <f t="shared" si="5"/>
        <v>32.930411587939361</v>
      </c>
      <c r="AM43" s="57"/>
      <c r="AN43" s="57"/>
      <c r="AO43" s="57"/>
      <c r="AP43" s="57">
        <v>5326</v>
      </c>
      <c r="AQ43" s="57">
        <v>11853</v>
      </c>
      <c r="AR43" s="266">
        <v>17179</v>
      </c>
      <c r="AS43" s="282">
        <f t="shared" si="6"/>
        <v>31.002968740904592</v>
      </c>
      <c r="AT43" s="57"/>
      <c r="AU43" s="57"/>
      <c r="AV43" s="57"/>
      <c r="AW43" s="57">
        <v>87</v>
      </c>
      <c r="AX43" s="57">
        <v>832</v>
      </c>
      <c r="AY43" s="266">
        <v>919</v>
      </c>
      <c r="AZ43" s="57"/>
      <c r="BA43" s="57"/>
      <c r="BB43" s="57"/>
      <c r="BC43" s="57">
        <v>572</v>
      </c>
      <c r="BD43" s="57">
        <v>18319</v>
      </c>
      <c r="BE43" s="266">
        <v>18890</v>
      </c>
      <c r="BF43" s="57"/>
      <c r="BG43" s="57"/>
      <c r="BH43" s="57"/>
      <c r="BI43" s="57">
        <v>0</v>
      </c>
      <c r="BJ43" s="57">
        <v>4585</v>
      </c>
      <c r="BK43" s="266">
        <v>4585</v>
      </c>
      <c r="BL43" s="57"/>
      <c r="BM43" s="57"/>
      <c r="BN43" s="57"/>
      <c r="BO43" s="57">
        <v>331046</v>
      </c>
      <c r="BP43" s="57">
        <v>714372</v>
      </c>
      <c r="BQ43" s="57">
        <v>1045418</v>
      </c>
      <c r="BR43" s="276">
        <f t="shared" si="0"/>
        <v>31.666376511596319</v>
      </c>
    </row>
    <row r="44" spans="1:70" s="245" customFormat="1" ht="13.8" x14ac:dyDescent="0.3">
      <c r="A44" s="241" t="s">
        <v>138</v>
      </c>
      <c r="B44" s="37">
        <v>1973</v>
      </c>
      <c r="C44" s="55" t="s">
        <v>72</v>
      </c>
      <c r="D44" s="93"/>
      <c r="E44" s="93"/>
      <c r="F44" s="93"/>
      <c r="G44" s="283">
        <v>156811</v>
      </c>
      <c r="H44" s="57">
        <v>230814</v>
      </c>
      <c r="I44" s="266">
        <v>387624</v>
      </c>
      <c r="J44" s="277">
        <f t="shared" si="1"/>
        <v>40.454409427692816</v>
      </c>
      <c r="K44" s="57"/>
      <c r="L44" s="57"/>
      <c r="M44" s="57"/>
      <c r="N44" s="57">
        <v>93664</v>
      </c>
      <c r="O44" s="57">
        <v>197166</v>
      </c>
      <c r="P44" s="266">
        <v>290829</v>
      </c>
      <c r="Q44" s="282">
        <f t="shared" si="2"/>
        <v>32.205866677669697</v>
      </c>
      <c r="R44" s="283"/>
      <c r="S44" s="57"/>
      <c r="T44" s="57"/>
      <c r="U44" s="57">
        <v>27718</v>
      </c>
      <c r="V44" s="57">
        <v>86193</v>
      </c>
      <c r="W44" s="266">
        <v>113912</v>
      </c>
      <c r="X44" s="277">
        <f t="shared" si="3"/>
        <v>24.332818315892968</v>
      </c>
      <c r="Y44" s="57"/>
      <c r="Z44" s="57"/>
      <c r="AA44" s="57"/>
      <c r="AB44" s="57">
        <v>20879</v>
      </c>
      <c r="AC44" s="57">
        <v>54899</v>
      </c>
      <c r="AD44" s="266">
        <v>75778</v>
      </c>
      <c r="AE44" s="282">
        <f t="shared" si="4"/>
        <v>27.552851751167886</v>
      </c>
      <c r="AF44" s="57"/>
      <c r="AG44" s="57"/>
      <c r="AH44" s="57"/>
      <c r="AI44" s="57">
        <v>19766</v>
      </c>
      <c r="AJ44" s="57">
        <v>38617</v>
      </c>
      <c r="AK44" s="266">
        <v>58383</v>
      </c>
      <c r="AL44" s="277">
        <f t="shared" si="5"/>
        <v>33.855745679392975</v>
      </c>
      <c r="AM44" s="57"/>
      <c r="AN44" s="57"/>
      <c r="AO44" s="57"/>
      <c r="AP44" s="57">
        <v>5126</v>
      </c>
      <c r="AQ44" s="57">
        <v>14040</v>
      </c>
      <c r="AR44" s="266">
        <v>19166</v>
      </c>
      <c r="AS44" s="282">
        <f t="shared" si="6"/>
        <v>26.745278096629448</v>
      </c>
      <c r="AT44" s="57"/>
      <c r="AU44" s="57"/>
      <c r="AV44" s="57"/>
      <c r="AW44" s="57">
        <v>233</v>
      </c>
      <c r="AX44" s="57">
        <v>1449</v>
      </c>
      <c r="AY44" s="266">
        <v>1682</v>
      </c>
      <c r="AZ44" s="57"/>
      <c r="BA44" s="57"/>
      <c r="BB44" s="57"/>
      <c r="BC44" s="57">
        <v>555</v>
      </c>
      <c r="BD44" s="57">
        <v>18342</v>
      </c>
      <c r="BE44" s="266">
        <v>18897</v>
      </c>
      <c r="BF44" s="57"/>
      <c r="BG44" s="57"/>
      <c r="BH44" s="57"/>
      <c r="BI44" s="57">
        <v>0</v>
      </c>
      <c r="BJ44" s="57">
        <v>3506</v>
      </c>
      <c r="BK44" s="266">
        <v>3506</v>
      </c>
      <c r="BL44" s="57"/>
      <c r="BM44" s="57"/>
      <c r="BN44" s="57"/>
      <c r="BO44" s="57">
        <v>324752</v>
      </c>
      <c r="BP44" s="57">
        <v>645026</v>
      </c>
      <c r="BQ44" s="57">
        <v>969778</v>
      </c>
      <c r="BR44" s="276">
        <f t="shared" si="0"/>
        <v>33.487251721528018</v>
      </c>
    </row>
    <row r="45" spans="1:70" s="245" customFormat="1" ht="13.8" x14ac:dyDescent="0.3">
      <c r="A45" s="241" t="s">
        <v>139</v>
      </c>
      <c r="B45" s="37">
        <v>1974</v>
      </c>
      <c r="C45" s="55" t="s">
        <v>73</v>
      </c>
      <c r="D45" s="93"/>
      <c r="E45" s="93"/>
      <c r="F45" s="93"/>
      <c r="G45" s="283">
        <v>138310</v>
      </c>
      <c r="H45" s="57">
        <v>234924</v>
      </c>
      <c r="I45" s="266">
        <v>373234</v>
      </c>
      <c r="J45" s="277">
        <f t="shared" si="1"/>
        <v>37.057181285734956</v>
      </c>
      <c r="K45" s="57"/>
      <c r="L45" s="57"/>
      <c r="M45" s="57"/>
      <c r="N45" s="57">
        <v>109106</v>
      </c>
      <c r="O45" s="57">
        <v>208025</v>
      </c>
      <c r="P45" s="266">
        <v>317131</v>
      </c>
      <c r="Q45" s="282">
        <f t="shared" si="2"/>
        <v>34.404079071424739</v>
      </c>
      <c r="R45" s="283"/>
      <c r="S45" s="57"/>
      <c r="T45" s="57"/>
      <c r="U45" s="57">
        <v>28587</v>
      </c>
      <c r="V45" s="57">
        <v>83086</v>
      </c>
      <c r="W45" s="266">
        <v>111763</v>
      </c>
      <c r="X45" s="277">
        <f t="shared" si="3"/>
        <v>25.578232509864623</v>
      </c>
      <c r="Y45" s="57"/>
      <c r="Z45" s="57"/>
      <c r="AA45" s="57"/>
      <c r="AB45" s="57">
        <v>19307</v>
      </c>
      <c r="AC45" s="57">
        <v>50549</v>
      </c>
      <c r="AD45" s="266">
        <v>69856</v>
      </c>
      <c r="AE45" s="282">
        <f t="shared" si="4"/>
        <v>27.638284470911589</v>
      </c>
      <c r="AF45" s="57"/>
      <c r="AG45" s="57"/>
      <c r="AH45" s="57"/>
      <c r="AI45" s="57">
        <v>15111</v>
      </c>
      <c r="AJ45" s="57">
        <v>40519</v>
      </c>
      <c r="AK45" s="266">
        <v>55630</v>
      </c>
      <c r="AL45" s="277">
        <f t="shared" si="5"/>
        <v>27.163401042602914</v>
      </c>
      <c r="AM45" s="57"/>
      <c r="AN45" s="57"/>
      <c r="AO45" s="57"/>
      <c r="AP45" s="57">
        <v>3783</v>
      </c>
      <c r="AQ45" s="57">
        <v>11953</v>
      </c>
      <c r="AR45" s="266">
        <v>15736</v>
      </c>
      <c r="AS45" s="282">
        <f t="shared" si="6"/>
        <v>24.040416878495169</v>
      </c>
      <c r="AT45" s="57"/>
      <c r="AU45" s="57"/>
      <c r="AV45" s="57"/>
      <c r="AW45" s="57">
        <v>406</v>
      </c>
      <c r="AX45" s="57">
        <v>1419</v>
      </c>
      <c r="AY45" s="266">
        <v>1825</v>
      </c>
      <c r="AZ45" s="57"/>
      <c r="BA45" s="57"/>
      <c r="BB45" s="57"/>
      <c r="BC45" s="57">
        <v>483</v>
      </c>
      <c r="BD45" s="57">
        <v>13901</v>
      </c>
      <c r="BE45" s="266">
        <v>14384</v>
      </c>
      <c r="BF45" s="57"/>
      <c r="BG45" s="57"/>
      <c r="BH45" s="57"/>
      <c r="BI45" s="57">
        <v>0</v>
      </c>
      <c r="BJ45" s="57">
        <v>5335</v>
      </c>
      <c r="BK45" s="266">
        <v>5335</v>
      </c>
      <c r="BL45" s="57"/>
      <c r="BM45" s="57"/>
      <c r="BN45" s="57"/>
      <c r="BO45" s="57">
        <v>315093</v>
      </c>
      <c r="BP45" s="57">
        <v>649711</v>
      </c>
      <c r="BQ45" s="57">
        <v>964804</v>
      </c>
      <c r="BR45" s="276">
        <f t="shared" si="0"/>
        <v>32.658757633674817</v>
      </c>
    </row>
    <row r="46" spans="1:70" s="245" customFormat="1" ht="13.8" x14ac:dyDescent="0.3">
      <c r="A46" s="241" t="s">
        <v>140</v>
      </c>
      <c r="B46" s="37">
        <v>1975</v>
      </c>
      <c r="C46" s="55" t="s">
        <v>74</v>
      </c>
      <c r="D46" s="93"/>
      <c r="E46" s="93"/>
      <c r="F46" s="93"/>
      <c r="G46" s="283">
        <v>208320</v>
      </c>
      <c r="H46" s="57">
        <v>303338</v>
      </c>
      <c r="I46" s="266">
        <v>511658</v>
      </c>
      <c r="J46" s="277">
        <f t="shared" si="1"/>
        <v>40.7146961446904</v>
      </c>
      <c r="K46" s="57"/>
      <c r="L46" s="57"/>
      <c r="M46" s="57"/>
      <c r="N46" s="57">
        <v>127257</v>
      </c>
      <c r="O46" s="57">
        <v>213684</v>
      </c>
      <c r="P46" s="266">
        <v>340941</v>
      </c>
      <c r="Q46" s="282">
        <f t="shared" si="2"/>
        <v>37.325226358812813</v>
      </c>
      <c r="R46" s="283"/>
      <c r="S46" s="57"/>
      <c r="T46" s="57"/>
      <c r="U46" s="57">
        <v>39370</v>
      </c>
      <c r="V46" s="57">
        <v>96591</v>
      </c>
      <c r="W46" s="266">
        <v>135961</v>
      </c>
      <c r="X46" s="277">
        <f t="shared" si="3"/>
        <v>28.956833209523321</v>
      </c>
      <c r="Y46" s="57"/>
      <c r="Z46" s="57"/>
      <c r="AA46" s="57"/>
      <c r="AB46" s="57">
        <v>23561</v>
      </c>
      <c r="AC46" s="57">
        <v>55539</v>
      </c>
      <c r="AD46" s="266">
        <v>79100</v>
      </c>
      <c r="AE46" s="282">
        <f t="shared" si="4"/>
        <v>29.786346396965865</v>
      </c>
      <c r="AF46" s="57"/>
      <c r="AG46" s="57"/>
      <c r="AH46" s="57"/>
      <c r="AI46" s="57">
        <v>19138</v>
      </c>
      <c r="AJ46" s="57">
        <v>49238</v>
      </c>
      <c r="AK46" s="266">
        <v>68376</v>
      </c>
      <c r="AL46" s="277">
        <f t="shared" si="5"/>
        <v>27.989352989352991</v>
      </c>
      <c r="AM46" s="57"/>
      <c r="AN46" s="57"/>
      <c r="AO46" s="57"/>
      <c r="AP46" s="57">
        <v>5146</v>
      </c>
      <c r="AQ46" s="57">
        <v>15893</v>
      </c>
      <c r="AR46" s="266">
        <v>21039</v>
      </c>
      <c r="AS46" s="282">
        <f t="shared" si="6"/>
        <v>24.459337420980084</v>
      </c>
      <c r="AT46" s="57"/>
      <c r="AU46" s="57"/>
      <c r="AV46" s="57"/>
      <c r="AW46" s="57">
        <v>524</v>
      </c>
      <c r="AX46" s="57">
        <v>2813</v>
      </c>
      <c r="AY46" s="266">
        <v>3337</v>
      </c>
      <c r="AZ46" s="57"/>
      <c r="BA46" s="57"/>
      <c r="BB46" s="57"/>
      <c r="BC46" s="57">
        <v>1589</v>
      </c>
      <c r="BD46" s="57">
        <v>16140</v>
      </c>
      <c r="BE46" s="266">
        <v>17729</v>
      </c>
      <c r="BF46" s="57"/>
      <c r="BG46" s="57"/>
      <c r="BH46" s="57"/>
      <c r="BI46" s="57">
        <v>0</v>
      </c>
      <c r="BJ46" s="57">
        <v>5773</v>
      </c>
      <c r="BK46" s="266">
        <v>5773</v>
      </c>
      <c r="BL46" s="57"/>
      <c r="BM46" s="57"/>
      <c r="BN46" s="57"/>
      <c r="BO46" s="57">
        <v>424906</v>
      </c>
      <c r="BP46" s="57">
        <v>759007</v>
      </c>
      <c r="BQ46" s="57">
        <v>1183913</v>
      </c>
      <c r="BR46" s="276">
        <f t="shared" si="0"/>
        <v>35.889968266249291</v>
      </c>
    </row>
    <row r="47" spans="1:70" s="245" customFormat="1" ht="13.8" x14ac:dyDescent="0.3">
      <c r="A47" s="241" t="s">
        <v>141</v>
      </c>
      <c r="B47" s="37">
        <v>1976</v>
      </c>
      <c r="C47" s="55" t="s">
        <v>75</v>
      </c>
      <c r="D47" s="93"/>
      <c r="E47" s="93"/>
      <c r="F47" s="93"/>
      <c r="G47" s="283">
        <v>195006</v>
      </c>
      <c r="H47" s="57">
        <v>272514</v>
      </c>
      <c r="I47" s="266">
        <v>467520</v>
      </c>
      <c r="J47" s="277">
        <f t="shared" si="1"/>
        <v>41.710728952772072</v>
      </c>
      <c r="K47" s="57"/>
      <c r="L47" s="57"/>
      <c r="M47" s="57"/>
      <c r="N47" s="57">
        <v>156965</v>
      </c>
      <c r="O47" s="57">
        <v>215233</v>
      </c>
      <c r="P47" s="266">
        <v>372197</v>
      </c>
      <c r="Q47" s="282">
        <f t="shared" si="2"/>
        <v>42.172559155500984</v>
      </c>
      <c r="R47" s="283"/>
      <c r="S47" s="57"/>
      <c r="T47" s="57"/>
      <c r="U47" s="57">
        <v>47551</v>
      </c>
      <c r="V47" s="57">
        <v>111014</v>
      </c>
      <c r="W47" s="266">
        <v>158565</v>
      </c>
      <c r="X47" s="277">
        <f t="shared" si="3"/>
        <v>29.988332860341185</v>
      </c>
      <c r="Y47" s="57"/>
      <c r="Z47" s="57"/>
      <c r="AA47" s="57"/>
      <c r="AB47" s="57">
        <v>27410</v>
      </c>
      <c r="AC47" s="57">
        <v>57055</v>
      </c>
      <c r="AD47" s="266">
        <v>84465</v>
      </c>
      <c r="AE47" s="282">
        <f t="shared" si="4"/>
        <v>32.451311193985674</v>
      </c>
      <c r="AF47" s="57"/>
      <c r="AG47" s="57"/>
      <c r="AH47" s="57"/>
      <c r="AI47" s="57">
        <v>28973</v>
      </c>
      <c r="AJ47" s="57">
        <v>61819</v>
      </c>
      <c r="AK47" s="266">
        <v>90972</v>
      </c>
      <c r="AL47" s="277">
        <f t="shared" si="5"/>
        <v>31.848261003385659</v>
      </c>
      <c r="AM47" s="57"/>
      <c r="AN47" s="57"/>
      <c r="AO47" s="57"/>
      <c r="AP47" s="57">
        <v>9343</v>
      </c>
      <c r="AQ47" s="57">
        <v>22255</v>
      </c>
      <c r="AR47" s="266">
        <v>31598</v>
      </c>
      <c r="AS47" s="282">
        <f t="shared" si="6"/>
        <v>29.568327109310715</v>
      </c>
      <c r="AT47" s="57"/>
      <c r="AU47" s="57"/>
      <c r="AV47" s="57"/>
      <c r="AW47" s="57">
        <v>248</v>
      </c>
      <c r="AX47" s="57">
        <v>508</v>
      </c>
      <c r="AY47" s="266">
        <v>756</v>
      </c>
      <c r="AZ47" s="57"/>
      <c r="BA47" s="57"/>
      <c r="BB47" s="57"/>
      <c r="BC47" s="57">
        <v>777</v>
      </c>
      <c r="BD47" s="57">
        <v>12247</v>
      </c>
      <c r="BE47" s="266">
        <v>13024</v>
      </c>
      <c r="BF47" s="57"/>
      <c r="BG47" s="57"/>
      <c r="BH47" s="57"/>
      <c r="BI47" s="57">
        <v>13</v>
      </c>
      <c r="BJ47" s="57">
        <v>4803</v>
      </c>
      <c r="BK47" s="266">
        <v>4815</v>
      </c>
      <c r="BL47" s="57"/>
      <c r="BM47" s="57"/>
      <c r="BN47" s="57"/>
      <c r="BO47" s="57">
        <v>466284</v>
      </c>
      <c r="BP47" s="57">
        <v>757448</v>
      </c>
      <c r="BQ47" s="57">
        <v>1223732</v>
      </c>
      <c r="BR47" s="276">
        <f t="shared" si="0"/>
        <v>38.103440949488942</v>
      </c>
    </row>
    <row r="48" spans="1:70" s="245" customFormat="1" ht="13.8" x14ac:dyDescent="0.3">
      <c r="A48" s="241" t="s">
        <v>142</v>
      </c>
      <c r="B48" s="37">
        <v>1977</v>
      </c>
      <c r="C48" s="55" t="s">
        <v>76</v>
      </c>
      <c r="D48" s="93"/>
      <c r="E48" s="93"/>
      <c r="F48" s="93"/>
      <c r="G48" s="283">
        <v>201764</v>
      </c>
      <c r="H48" s="57">
        <v>265906</v>
      </c>
      <c r="I48" s="266">
        <v>467670</v>
      </c>
      <c r="J48" s="277">
        <f t="shared" si="1"/>
        <v>43.142386725682641</v>
      </c>
      <c r="K48" s="57"/>
      <c r="L48" s="57"/>
      <c r="M48" s="57"/>
      <c r="N48" s="57">
        <v>168794</v>
      </c>
      <c r="O48" s="57">
        <v>242404</v>
      </c>
      <c r="P48" s="266">
        <v>411198</v>
      </c>
      <c r="Q48" s="282">
        <f t="shared" si="2"/>
        <v>41.04932416986464</v>
      </c>
      <c r="R48" s="283"/>
      <c r="S48" s="57"/>
      <c r="T48" s="57"/>
      <c r="U48" s="57">
        <v>32746</v>
      </c>
      <c r="V48" s="57">
        <v>60499</v>
      </c>
      <c r="W48" s="266">
        <v>93245</v>
      </c>
      <c r="X48" s="277">
        <f t="shared" si="3"/>
        <v>35.118236902782989</v>
      </c>
      <c r="Y48" s="57"/>
      <c r="Z48" s="57"/>
      <c r="AA48" s="57"/>
      <c r="AB48" s="57">
        <v>47768</v>
      </c>
      <c r="AC48" s="57">
        <v>68913</v>
      </c>
      <c r="AD48" s="266">
        <v>116681</v>
      </c>
      <c r="AE48" s="282">
        <f t="shared" si="4"/>
        <v>40.938970355070666</v>
      </c>
      <c r="AF48" s="57"/>
      <c r="AG48" s="57"/>
      <c r="AH48" s="57"/>
      <c r="AI48" s="57">
        <v>29682</v>
      </c>
      <c r="AJ48" s="57">
        <v>51012</v>
      </c>
      <c r="AK48" s="266">
        <v>80694</v>
      </c>
      <c r="AL48" s="277">
        <f t="shared" si="5"/>
        <v>36.783403970555433</v>
      </c>
      <c r="AM48" s="57"/>
      <c r="AN48" s="57"/>
      <c r="AO48" s="57"/>
      <c r="AP48" s="57">
        <v>8056</v>
      </c>
      <c r="AQ48" s="57">
        <v>11760</v>
      </c>
      <c r="AR48" s="266">
        <v>19816</v>
      </c>
      <c r="AS48" s="282">
        <f t="shared" si="6"/>
        <v>40.654016955995154</v>
      </c>
      <c r="AT48" s="57"/>
      <c r="AU48" s="57"/>
      <c r="AV48" s="57"/>
      <c r="AW48" s="57">
        <v>376</v>
      </c>
      <c r="AX48" s="57">
        <v>1379</v>
      </c>
      <c r="AY48" s="266">
        <v>1755</v>
      </c>
      <c r="AZ48" s="57"/>
      <c r="BA48" s="57"/>
      <c r="BB48" s="57"/>
      <c r="BC48" s="57">
        <v>535</v>
      </c>
      <c r="BD48" s="57">
        <v>14146</v>
      </c>
      <c r="BE48" s="266">
        <v>14681</v>
      </c>
      <c r="BF48" s="57"/>
      <c r="BG48" s="57"/>
      <c r="BH48" s="57"/>
      <c r="BI48" s="57">
        <v>0</v>
      </c>
      <c r="BJ48" s="57">
        <v>2496</v>
      </c>
      <c r="BK48" s="266">
        <v>2496</v>
      </c>
      <c r="BL48" s="57"/>
      <c r="BM48" s="57"/>
      <c r="BN48" s="57"/>
      <c r="BO48" s="57">
        <v>489721</v>
      </c>
      <c r="BP48" s="57">
        <v>718515</v>
      </c>
      <c r="BQ48" s="57">
        <v>1208236</v>
      </c>
      <c r="BR48" s="276">
        <f t="shared" si="0"/>
        <v>40.531899397137643</v>
      </c>
    </row>
    <row r="49" spans="1:70" s="245" customFormat="1" ht="13.8" x14ac:dyDescent="0.3">
      <c r="A49" s="241" t="s">
        <v>143</v>
      </c>
      <c r="B49" s="37">
        <v>1978</v>
      </c>
      <c r="C49" s="55" t="s">
        <v>77</v>
      </c>
      <c r="D49" s="93"/>
      <c r="E49" s="93"/>
      <c r="F49" s="93"/>
      <c r="G49" s="283">
        <v>223237</v>
      </c>
      <c r="H49" s="57">
        <v>318377</v>
      </c>
      <c r="I49" s="266">
        <v>541615</v>
      </c>
      <c r="J49" s="277">
        <f t="shared" si="1"/>
        <v>41.216916075071779</v>
      </c>
      <c r="K49" s="57"/>
      <c r="L49" s="57"/>
      <c r="M49" s="57"/>
      <c r="N49" s="57">
        <v>207754</v>
      </c>
      <c r="O49" s="57">
        <v>250695</v>
      </c>
      <c r="P49" s="266">
        <v>459449</v>
      </c>
      <c r="Q49" s="282">
        <f t="shared" si="2"/>
        <v>45.218076435034142</v>
      </c>
      <c r="R49" s="283"/>
      <c r="S49" s="57"/>
      <c r="T49" s="57"/>
      <c r="U49" s="57">
        <v>60636</v>
      </c>
      <c r="V49" s="57">
        <v>125115</v>
      </c>
      <c r="W49" s="266">
        <v>185751</v>
      </c>
      <c r="X49" s="277">
        <f t="shared" si="3"/>
        <v>32.643700437682703</v>
      </c>
      <c r="Y49" s="57"/>
      <c r="Z49" s="57"/>
      <c r="AA49" s="57"/>
      <c r="AB49" s="57">
        <v>41348</v>
      </c>
      <c r="AC49" s="57">
        <v>71583</v>
      </c>
      <c r="AD49" s="266">
        <v>112931</v>
      </c>
      <c r="AE49" s="282">
        <f t="shared" si="4"/>
        <v>36.613507362903015</v>
      </c>
      <c r="AF49" s="57"/>
      <c r="AG49" s="57"/>
      <c r="AH49" s="57"/>
      <c r="AI49" s="57">
        <v>41651</v>
      </c>
      <c r="AJ49" s="57">
        <v>67221</v>
      </c>
      <c r="AK49" s="266">
        <v>108871</v>
      </c>
      <c r="AL49" s="277">
        <f t="shared" si="5"/>
        <v>38.257203479347119</v>
      </c>
      <c r="AM49" s="57"/>
      <c r="AN49" s="57"/>
      <c r="AO49" s="57"/>
      <c r="AP49" s="57">
        <v>12636</v>
      </c>
      <c r="AQ49" s="57">
        <v>22583</v>
      </c>
      <c r="AR49" s="266">
        <v>35219</v>
      </c>
      <c r="AS49" s="282">
        <f t="shared" si="6"/>
        <v>35.878361111899828</v>
      </c>
      <c r="AT49" s="57"/>
      <c r="AU49" s="57"/>
      <c r="AV49" s="57"/>
      <c r="AW49" s="57">
        <v>818</v>
      </c>
      <c r="AX49" s="57">
        <v>312</v>
      </c>
      <c r="AY49" s="266">
        <v>1130</v>
      </c>
      <c r="AZ49" s="57"/>
      <c r="BA49" s="57"/>
      <c r="BB49" s="57"/>
      <c r="BC49" s="57" t="s">
        <v>555</v>
      </c>
      <c r="BD49" s="57"/>
      <c r="BE49" s="266"/>
      <c r="BF49" s="57"/>
      <c r="BG49" s="57"/>
      <c r="BH49" s="57"/>
      <c r="BI49" s="57" t="s">
        <v>556</v>
      </c>
      <c r="BJ49" s="57"/>
      <c r="BK49" s="266"/>
      <c r="BL49" s="57"/>
      <c r="BM49" s="57"/>
      <c r="BN49" s="57"/>
      <c r="BO49" s="57">
        <v>588081</v>
      </c>
      <c r="BP49" s="57">
        <v>855885</v>
      </c>
      <c r="BQ49" s="57">
        <v>1443967</v>
      </c>
      <c r="BR49" s="276">
        <f t="shared" si="0"/>
        <v>40.726761761175986</v>
      </c>
    </row>
    <row r="50" spans="1:70" s="245" customFormat="1" ht="13.8" x14ac:dyDescent="0.3">
      <c r="A50" s="241" t="s">
        <v>144</v>
      </c>
      <c r="B50" s="37">
        <v>1979</v>
      </c>
      <c r="C50" s="55" t="s">
        <v>78</v>
      </c>
      <c r="D50" s="93"/>
      <c r="E50" s="93"/>
      <c r="F50" s="93"/>
      <c r="G50" s="283">
        <v>128474</v>
      </c>
      <c r="H50" s="57">
        <v>210866</v>
      </c>
      <c r="I50" s="266">
        <v>339340</v>
      </c>
      <c r="J50" s="277">
        <f t="shared" si="1"/>
        <v>37.859963458478219</v>
      </c>
      <c r="K50" s="57"/>
      <c r="L50" s="57"/>
      <c r="M50" s="57"/>
      <c r="N50" s="57">
        <v>150814</v>
      </c>
      <c r="O50" s="57">
        <v>196753</v>
      </c>
      <c r="P50" s="266">
        <v>347567</v>
      </c>
      <c r="Q50" s="282">
        <f t="shared" si="2"/>
        <v>43.391346128947802</v>
      </c>
      <c r="R50" s="283"/>
      <c r="S50" s="57"/>
      <c r="T50" s="57"/>
      <c r="U50" s="57">
        <v>42273</v>
      </c>
      <c r="V50" s="57">
        <v>94804</v>
      </c>
      <c r="W50" s="266">
        <v>137076</v>
      </c>
      <c r="X50" s="277">
        <f t="shared" si="3"/>
        <v>30.839096559572791</v>
      </c>
      <c r="Y50" s="57"/>
      <c r="Z50" s="57"/>
      <c r="AA50" s="57"/>
      <c r="AB50" s="57">
        <v>24941</v>
      </c>
      <c r="AC50" s="57">
        <v>46646</v>
      </c>
      <c r="AD50" s="266">
        <v>71587</v>
      </c>
      <c r="AE50" s="282">
        <f t="shared" si="4"/>
        <v>34.84012460362915</v>
      </c>
      <c r="AF50" s="57"/>
      <c r="AG50" s="57"/>
      <c r="AH50" s="57"/>
      <c r="AI50" s="57">
        <v>21598</v>
      </c>
      <c r="AJ50" s="57">
        <v>38248</v>
      </c>
      <c r="AK50" s="266">
        <v>59846</v>
      </c>
      <c r="AL50" s="277">
        <f t="shared" si="5"/>
        <v>36.089295859372392</v>
      </c>
      <c r="AM50" s="57"/>
      <c r="AN50" s="57"/>
      <c r="AO50" s="57"/>
      <c r="AP50" s="57">
        <v>7996</v>
      </c>
      <c r="AQ50" s="57">
        <v>14204</v>
      </c>
      <c r="AR50" s="266">
        <v>22200</v>
      </c>
      <c r="AS50" s="282">
        <f t="shared" si="6"/>
        <v>36.018018018018019</v>
      </c>
      <c r="AT50" s="57"/>
      <c r="AU50" s="57"/>
      <c r="AV50" s="57"/>
      <c r="AW50" s="57">
        <v>540</v>
      </c>
      <c r="AX50" s="57">
        <v>868</v>
      </c>
      <c r="AY50" s="266">
        <v>1407</v>
      </c>
      <c r="AZ50" s="57"/>
      <c r="BA50" s="57"/>
      <c r="BB50" s="57"/>
      <c r="BC50" s="57" t="s">
        <v>555</v>
      </c>
      <c r="BD50" s="57"/>
      <c r="BE50" s="266"/>
      <c r="BF50" s="57"/>
      <c r="BG50" s="57"/>
      <c r="BH50" s="57"/>
      <c r="BI50" s="57">
        <v>0</v>
      </c>
      <c r="BJ50" s="57">
        <v>1280</v>
      </c>
      <c r="BK50" s="266">
        <v>1280</v>
      </c>
      <c r="BL50" s="57"/>
      <c r="BM50" s="57"/>
      <c r="BN50" s="57"/>
      <c r="BO50" s="57">
        <v>376636</v>
      </c>
      <c r="BP50" s="57">
        <v>603667</v>
      </c>
      <c r="BQ50" s="57">
        <v>980304</v>
      </c>
      <c r="BR50" s="276">
        <f t="shared" si="0"/>
        <v>38.420326755781879</v>
      </c>
    </row>
    <row r="51" spans="1:70" s="245" customFormat="1" ht="13.8" x14ac:dyDescent="0.3">
      <c r="A51" s="241" t="s">
        <v>168</v>
      </c>
      <c r="B51" s="37">
        <v>1980</v>
      </c>
      <c r="C51" s="37"/>
      <c r="D51" s="93"/>
      <c r="E51" s="93"/>
      <c r="F51" s="93"/>
      <c r="G51" s="283"/>
      <c r="H51" s="57"/>
      <c r="I51" s="57"/>
      <c r="J51" s="276"/>
      <c r="K51" s="57"/>
      <c r="L51" s="57"/>
      <c r="M51" s="57"/>
      <c r="N51" s="57"/>
      <c r="O51" s="57"/>
      <c r="P51" s="57"/>
      <c r="Q51" s="276"/>
      <c r="R51" s="283"/>
      <c r="S51" s="57"/>
      <c r="T51" s="57"/>
      <c r="U51" s="57"/>
      <c r="V51" s="57"/>
      <c r="W51" s="57"/>
      <c r="X51" s="276"/>
      <c r="Y51" s="57"/>
      <c r="Z51" s="57"/>
      <c r="AA51" s="57"/>
      <c r="AB51" s="57"/>
      <c r="AC51" s="57"/>
      <c r="AD51" s="57"/>
      <c r="AE51" s="276"/>
      <c r="AF51" s="57"/>
      <c r="AG51" s="57"/>
      <c r="AH51" s="57"/>
      <c r="AI51" s="57"/>
      <c r="AJ51" s="57"/>
      <c r="AK51" s="57"/>
      <c r="AL51" s="276"/>
      <c r="AM51" s="57"/>
      <c r="AN51" s="57"/>
      <c r="AO51" s="57"/>
      <c r="AP51" s="57"/>
      <c r="AQ51" s="57"/>
      <c r="AR51" s="57"/>
      <c r="AS51" s="276"/>
      <c r="AT51" s="57"/>
      <c r="AU51" s="57"/>
      <c r="AV51" s="57"/>
      <c r="AW51" s="57"/>
      <c r="AX51" s="57"/>
      <c r="AY51" s="57"/>
      <c r="AZ51" s="57"/>
      <c r="BA51" s="57"/>
      <c r="BB51" s="57"/>
      <c r="BC51" s="57"/>
      <c r="BD51" s="57"/>
      <c r="BE51" s="57"/>
      <c r="BF51" s="57"/>
      <c r="BG51" s="57"/>
      <c r="BH51" s="57"/>
      <c r="BI51" s="57"/>
      <c r="BJ51" s="57"/>
      <c r="BK51" s="57"/>
      <c r="BL51" s="57"/>
      <c r="BM51" s="57"/>
      <c r="BN51" s="57"/>
      <c r="BO51" s="57"/>
      <c r="BP51" s="57"/>
      <c r="BQ51" s="57"/>
      <c r="BR51" s="276"/>
    </row>
    <row r="52" spans="1:70" s="245" customFormat="1" ht="13.8" x14ac:dyDescent="0.3">
      <c r="A52" s="241"/>
      <c r="B52" s="37"/>
      <c r="C52" s="37"/>
      <c r="D52" s="93"/>
      <c r="E52" s="93"/>
      <c r="F52" s="93"/>
      <c r="G52" s="283"/>
      <c r="H52" s="57"/>
      <c r="I52" s="57"/>
      <c r="J52" s="276"/>
      <c r="K52" s="57"/>
      <c r="L52" s="57"/>
      <c r="M52" s="57"/>
      <c r="N52" s="57"/>
      <c r="O52" s="57"/>
      <c r="P52" s="57"/>
      <c r="Q52" s="276"/>
      <c r="R52" s="283"/>
      <c r="S52" s="57"/>
      <c r="T52" s="57"/>
      <c r="U52" s="57"/>
      <c r="V52" s="57"/>
      <c r="W52" s="57"/>
      <c r="X52" s="276"/>
      <c r="Y52" s="57"/>
      <c r="Z52" s="57"/>
      <c r="AA52" s="57"/>
      <c r="AB52" s="57"/>
      <c r="AC52" s="57"/>
      <c r="AD52" s="57"/>
      <c r="AE52" s="276"/>
      <c r="AF52" s="57"/>
      <c r="AG52" s="57"/>
      <c r="AH52" s="57"/>
      <c r="AI52" s="57"/>
      <c r="AJ52" s="57"/>
      <c r="AK52" s="57"/>
      <c r="AL52" s="276"/>
      <c r="AM52" s="57"/>
      <c r="AN52" s="57"/>
      <c r="AO52" s="57"/>
      <c r="AP52" s="57"/>
      <c r="AQ52" s="57"/>
      <c r="AR52" s="57"/>
      <c r="AS52" s="276"/>
      <c r="AT52" s="57"/>
      <c r="AU52" s="57"/>
      <c r="AV52" s="57"/>
      <c r="AW52" s="57"/>
      <c r="AX52" s="57"/>
      <c r="AY52" s="57"/>
      <c r="AZ52" s="57"/>
      <c r="BA52" s="57"/>
      <c r="BB52" s="57"/>
      <c r="BC52" s="57"/>
      <c r="BD52" s="57"/>
      <c r="BE52" s="57"/>
      <c r="BF52" s="57"/>
      <c r="BG52" s="57"/>
      <c r="BH52" s="57"/>
      <c r="BI52" s="57"/>
      <c r="BJ52" s="57"/>
      <c r="BK52" s="57"/>
      <c r="BL52" s="57"/>
      <c r="BM52" s="57"/>
      <c r="BN52" s="57"/>
      <c r="BO52" s="57"/>
      <c r="BP52" s="57"/>
      <c r="BQ52" s="57"/>
      <c r="BR52" s="276"/>
    </row>
  </sheetData>
  <mergeCells count="14">
    <mergeCell ref="A1:W1"/>
    <mergeCell ref="A3:W3"/>
    <mergeCell ref="BC7:BE7"/>
    <mergeCell ref="BI7:BK7"/>
    <mergeCell ref="BO7:BR7"/>
    <mergeCell ref="G7:J7"/>
    <mergeCell ref="N7:Q7"/>
    <mergeCell ref="U7:X7"/>
    <mergeCell ref="AB7:AE7"/>
    <mergeCell ref="A5:W5"/>
    <mergeCell ref="A4:W4"/>
    <mergeCell ref="AI7:AL7"/>
    <mergeCell ref="AP7:AS7"/>
    <mergeCell ref="AW7:AY7"/>
  </mergeCells>
  <pageMargins left="0.7" right="0.7" top="0.75" bottom="0.75" header="0.3" footer="0.3"/>
  <pageSetup paperSize="9" orientation="portrait" horizontalDpi="0"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689A2-B046-4B1A-BFA4-204008BD751F}">
  <dimension ref="A1:AJ66"/>
  <sheetViews>
    <sheetView workbookViewId="0">
      <selection activeCell="A2" sqref="A2"/>
    </sheetView>
  </sheetViews>
  <sheetFormatPr defaultColWidth="9.109375" defaultRowHeight="14.4" x14ac:dyDescent="0.3"/>
  <cols>
    <col min="1" max="1" width="10.88671875" style="115" customWidth="1"/>
    <col min="2" max="2" width="12.109375" style="118" customWidth="1"/>
    <col min="3" max="5" width="9.109375" style="446"/>
    <col min="6" max="6" width="10.44140625" style="451" bestFit="1" customWidth="1"/>
    <col min="7" max="8" width="9.109375" style="137"/>
    <col min="9" max="9" width="9.44140625" style="449" customWidth="1"/>
    <col min="10" max="10" width="9.88671875" style="449" customWidth="1"/>
    <col min="11" max="11" width="9.5546875" style="449" bestFit="1" customWidth="1"/>
    <col min="12" max="12" width="9.5546875" style="449" customWidth="1"/>
    <col min="13" max="13" width="9.5546875" style="135" customWidth="1"/>
    <col min="14" max="14" width="9.77734375" style="135" customWidth="1"/>
    <col min="15" max="15" width="9.5546875" style="135" customWidth="1"/>
    <col min="16" max="17" width="10.44140625" style="75" customWidth="1"/>
    <col min="18" max="18" width="10.44140625" style="120" customWidth="1"/>
    <col min="19" max="22" width="9.5546875" style="75" customWidth="1"/>
    <col min="23" max="25" width="9.5546875" style="92" customWidth="1"/>
    <col min="26" max="26" width="9.33203125" style="75" customWidth="1"/>
    <col min="27" max="27" width="9.109375" style="75"/>
    <col min="28" max="28" width="9.109375" style="92"/>
    <col min="29" max="29" width="11.5546875" style="75" customWidth="1"/>
    <col min="30" max="30" width="12.109375" style="75" customWidth="1"/>
    <col min="31" max="31" width="9.5546875" style="75" customWidth="1"/>
    <col min="32" max="33" width="9.5546875" style="92" customWidth="1"/>
    <col min="34" max="35" width="9.5546875" style="120" customWidth="1"/>
    <col min="36" max="16384" width="9.109375" style="115"/>
  </cols>
  <sheetData>
    <row r="1" spans="1:36" ht="15.6" x14ac:dyDescent="0.3">
      <c r="A1" s="133" t="s">
        <v>227</v>
      </c>
      <c r="B1" s="133"/>
      <c r="C1" s="445"/>
      <c r="D1" s="445"/>
      <c r="E1" s="445"/>
      <c r="F1" s="445"/>
      <c r="G1" s="133"/>
      <c r="H1" s="133"/>
      <c r="I1" s="445"/>
      <c r="J1" s="445"/>
      <c r="K1" s="445"/>
    </row>
    <row r="2" spans="1:36" ht="15.6" x14ac:dyDescent="0.3">
      <c r="B2" s="136"/>
    </row>
    <row r="3" spans="1:36" x14ac:dyDescent="0.3">
      <c r="A3" s="337" t="s">
        <v>228</v>
      </c>
      <c r="B3" s="337"/>
      <c r="C3" s="337"/>
      <c r="D3" s="337"/>
      <c r="E3" s="337"/>
      <c r="F3" s="337"/>
      <c r="G3" s="337"/>
      <c r="H3" s="337"/>
      <c r="I3" s="337"/>
      <c r="J3" s="337"/>
      <c r="K3" s="337"/>
      <c r="L3" s="337"/>
      <c r="M3" s="337"/>
      <c r="N3" s="337"/>
      <c r="O3" s="337"/>
      <c r="P3" s="337"/>
    </row>
    <row r="4" spans="1:36" ht="28.2" customHeight="1" x14ac:dyDescent="0.3">
      <c r="A4" s="338" t="s">
        <v>229</v>
      </c>
      <c r="B4" s="338"/>
      <c r="C4" s="338"/>
      <c r="D4" s="338"/>
      <c r="E4" s="338"/>
      <c r="F4" s="338"/>
      <c r="G4" s="338"/>
      <c r="H4" s="338"/>
      <c r="I4" s="338"/>
      <c r="J4" s="338"/>
      <c r="K4" s="338"/>
      <c r="L4" s="338"/>
      <c r="M4" s="338"/>
      <c r="N4" s="338"/>
      <c r="O4" s="338"/>
      <c r="P4" s="338"/>
    </row>
    <row r="5" spans="1:36" x14ac:dyDescent="0.3">
      <c r="A5" s="138"/>
      <c r="B5" s="138"/>
      <c r="C5" s="447"/>
      <c r="D5" s="447"/>
      <c r="E5" s="447"/>
      <c r="F5" s="447"/>
      <c r="G5" s="138"/>
      <c r="H5" s="138"/>
      <c r="I5" s="447"/>
      <c r="J5" s="447"/>
      <c r="K5" s="447"/>
      <c r="L5" s="447"/>
      <c r="M5" s="138"/>
      <c r="N5" s="138"/>
      <c r="O5" s="138"/>
      <c r="P5" s="447"/>
      <c r="AC5" s="450"/>
    </row>
    <row r="6" spans="1:36" x14ac:dyDescent="0.3">
      <c r="B6" s="285"/>
      <c r="C6" s="339" t="s">
        <v>8</v>
      </c>
      <c r="D6" s="339"/>
      <c r="E6" s="339"/>
      <c r="F6" s="339"/>
      <c r="G6" s="339"/>
      <c r="H6" s="340"/>
      <c r="I6" s="341" t="s">
        <v>179</v>
      </c>
      <c r="J6" s="341"/>
      <c r="K6" s="341"/>
      <c r="L6" s="341"/>
      <c r="M6" s="341"/>
      <c r="N6" s="341"/>
      <c r="O6" s="342"/>
      <c r="P6" s="334" t="s">
        <v>180</v>
      </c>
      <c r="Q6" s="334"/>
      <c r="R6" s="335"/>
      <c r="S6" s="334" t="s">
        <v>11</v>
      </c>
      <c r="T6" s="334"/>
      <c r="U6" s="334"/>
      <c r="V6" s="334"/>
      <c r="W6" s="334"/>
      <c r="X6" s="334"/>
      <c r="Y6" s="335"/>
      <c r="Z6" s="334" t="s">
        <v>12</v>
      </c>
      <c r="AA6" s="334"/>
      <c r="AB6" s="335"/>
      <c r="AC6" s="336" t="s">
        <v>181</v>
      </c>
      <c r="AD6" s="336"/>
      <c r="AE6" s="336"/>
      <c r="AF6" s="336"/>
      <c r="AG6" s="336"/>
      <c r="AH6" s="139"/>
    </row>
    <row r="7" spans="1:36" s="142" customFormat="1" ht="72" x14ac:dyDescent="0.3">
      <c r="A7" s="140" t="s">
        <v>231</v>
      </c>
      <c r="B7" s="293" t="s">
        <v>232</v>
      </c>
      <c r="C7" s="448" t="s">
        <v>233</v>
      </c>
      <c r="D7" s="448" t="s">
        <v>234</v>
      </c>
      <c r="E7" s="448" t="s">
        <v>235</v>
      </c>
      <c r="F7" s="448" t="s">
        <v>236</v>
      </c>
      <c r="G7" s="141" t="s">
        <v>237</v>
      </c>
      <c r="H7" s="286" t="s">
        <v>238</v>
      </c>
      <c r="I7" s="448" t="s">
        <v>233</v>
      </c>
      <c r="J7" s="448" t="s">
        <v>239</v>
      </c>
      <c r="K7" s="448" t="s">
        <v>240</v>
      </c>
      <c r="L7" s="448" t="s">
        <v>236</v>
      </c>
      <c r="M7" s="141" t="s">
        <v>237</v>
      </c>
      <c r="N7" s="141" t="s">
        <v>241</v>
      </c>
      <c r="O7" s="286" t="s">
        <v>242</v>
      </c>
      <c r="P7" s="448" t="s">
        <v>233</v>
      </c>
      <c r="Q7" s="448" t="s">
        <v>236</v>
      </c>
      <c r="R7" s="286" t="s">
        <v>237</v>
      </c>
      <c r="S7" s="448" t="s">
        <v>233</v>
      </c>
      <c r="T7" s="448" t="s">
        <v>239</v>
      </c>
      <c r="U7" s="448" t="s">
        <v>240</v>
      </c>
      <c r="V7" s="448" t="s">
        <v>236</v>
      </c>
      <c r="W7" s="141" t="s">
        <v>237</v>
      </c>
      <c r="X7" s="141" t="s">
        <v>243</v>
      </c>
      <c r="Y7" s="286" t="s">
        <v>244</v>
      </c>
      <c r="Z7" s="448" t="s">
        <v>233</v>
      </c>
      <c r="AA7" s="448" t="s">
        <v>236</v>
      </c>
      <c r="AB7" s="286" t="s">
        <v>237</v>
      </c>
      <c r="AC7" s="448" t="s">
        <v>233</v>
      </c>
      <c r="AD7" s="448" t="s">
        <v>235</v>
      </c>
      <c r="AE7" s="448" t="s">
        <v>236</v>
      </c>
      <c r="AF7" s="141" t="s">
        <v>237</v>
      </c>
      <c r="AG7" s="141" t="s">
        <v>238</v>
      </c>
      <c r="AI7" s="134"/>
    </row>
    <row r="8" spans="1:36" x14ac:dyDescent="0.3">
      <c r="A8" s="118">
        <v>1928</v>
      </c>
      <c r="B8" s="294" t="s">
        <v>94</v>
      </c>
      <c r="C8" s="449">
        <v>7494</v>
      </c>
      <c r="F8" s="451">
        <v>19656</v>
      </c>
      <c r="G8" s="137">
        <f>(C8*100)/F8</f>
        <v>38.125763125763129</v>
      </c>
      <c r="H8" s="287"/>
      <c r="I8" s="75">
        <v>7125</v>
      </c>
      <c r="L8" s="449">
        <v>15789</v>
      </c>
      <c r="M8" s="135">
        <f>(I8*100)/L8</f>
        <v>45.12635379061372</v>
      </c>
      <c r="O8" s="289"/>
      <c r="P8" s="450"/>
      <c r="Q8" s="75">
        <v>7075</v>
      </c>
      <c r="R8" s="290"/>
      <c r="V8" s="75">
        <v>4605</v>
      </c>
      <c r="Y8" s="288"/>
      <c r="Z8" s="450"/>
      <c r="AA8" s="75">
        <v>3221</v>
      </c>
      <c r="AB8" s="288"/>
      <c r="AC8" s="450"/>
      <c r="AE8" s="75">
        <v>1832</v>
      </c>
    </row>
    <row r="9" spans="1:36" x14ac:dyDescent="0.3">
      <c r="A9" s="118">
        <f t="shared" ref="A9:A63" si="0">A8+1</f>
        <v>1929</v>
      </c>
      <c r="B9" s="294" t="s">
        <v>95</v>
      </c>
      <c r="C9" s="449">
        <v>8406</v>
      </c>
      <c r="F9" s="451">
        <v>21609</v>
      </c>
      <c r="G9" s="137">
        <f t="shared" ref="G9:G61" si="1">(C9*100)/F9</f>
        <v>38.900458142440648</v>
      </c>
      <c r="H9" s="287"/>
      <c r="I9" s="75">
        <v>6648</v>
      </c>
      <c r="L9" s="449">
        <v>15130</v>
      </c>
      <c r="M9" s="135">
        <f t="shared" ref="M9:M55" si="2">(I9*100)/L9</f>
        <v>43.939193654990085</v>
      </c>
      <c r="O9" s="289"/>
      <c r="Q9" s="75">
        <v>7458</v>
      </c>
      <c r="R9" s="290"/>
      <c r="V9" s="75">
        <v>4603</v>
      </c>
      <c r="Y9" s="288"/>
      <c r="AA9" s="75">
        <v>3422</v>
      </c>
      <c r="AB9" s="288"/>
      <c r="AE9" s="75">
        <v>1921</v>
      </c>
    </row>
    <row r="10" spans="1:36" x14ac:dyDescent="0.3">
      <c r="A10" s="118">
        <f t="shared" si="0"/>
        <v>1930</v>
      </c>
      <c r="B10" s="294" t="s">
        <v>96</v>
      </c>
      <c r="C10" s="449">
        <v>7332</v>
      </c>
      <c r="F10" s="451">
        <v>18817</v>
      </c>
      <c r="G10" s="137">
        <f t="shared" si="1"/>
        <v>38.964765903172662</v>
      </c>
      <c r="H10" s="287"/>
      <c r="I10" s="75">
        <v>6346</v>
      </c>
      <c r="L10" s="449">
        <v>14352</v>
      </c>
      <c r="M10" s="135">
        <f t="shared" si="2"/>
        <v>44.216833890746933</v>
      </c>
      <c r="O10" s="289"/>
      <c r="Q10" s="75">
        <v>6698</v>
      </c>
      <c r="R10" s="290"/>
      <c r="V10" s="75">
        <v>4368</v>
      </c>
      <c r="Y10" s="288"/>
      <c r="AA10" s="75">
        <v>3344</v>
      </c>
      <c r="AB10" s="288"/>
      <c r="AE10" s="75">
        <v>1706</v>
      </c>
    </row>
    <row r="11" spans="1:36" x14ac:dyDescent="0.3">
      <c r="A11" s="118">
        <f t="shared" si="0"/>
        <v>1931</v>
      </c>
      <c r="B11" s="294" t="s">
        <v>97</v>
      </c>
      <c r="C11" s="449">
        <v>8089</v>
      </c>
      <c r="F11" s="451">
        <v>19195</v>
      </c>
      <c r="G11" s="137">
        <f t="shared" si="1"/>
        <v>42.141182599635322</v>
      </c>
      <c r="H11" s="287"/>
      <c r="I11" s="75">
        <v>6853</v>
      </c>
      <c r="L11" s="449">
        <v>15684</v>
      </c>
      <c r="M11" s="135">
        <f t="shared" si="2"/>
        <v>43.694210660545778</v>
      </c>
      <c r="O11" s="289"/>
      <c r="Q11" s="75">
        <v>6871</v>
      </c>
      <c r="R11" s="290"/>
      <c r="V11" s="75">
        <v>4558</v>
      </c>
      <c r="Y11" s="288"/>
      <c r="AA11" s="75">
        <v>3326</v>
      </c>
      <c r="AB11" s="288"/>
      <c r="AE11" s="75">
        <v>1838</v>
      </c>
    </row>
    <row r="12" spans="1:36" x14ac:dyDescent="0.3">
      <c r="A12" s="118">
        <f t="shared" si="0"/>
        <v>1932</v>
      </c>
      <c r="B12" s="294" t="s">
        <v>98</v>
      </c>
      <c r="C12" s="449">
        <v>8010</v>
      </c>
      <c r="F12" s="451">
        <v>19503</v>
      </c>
      <c r="G12" s="137">
        <f t="shared" si="1"/>
        <v>41.070604522381174</v>
      </c>
      <c r="H12" s="287"/>
      <c r="I12" s="75">
        <v>6814</v>
      </c>
      <c r="L12" s="449">
        <v>15624</v>
      </c>
      <c r="M12" s="135">
        <f t="shared" si="2"/>
        <v>43.612391193036352</v>
      </c>
      <c r="O12" s="289"/>
      <c r="Q12" s="75">
        <v>7115</v>
      </c>
      <c r="R12" s="290"/>
      <c r="V12" s="75">
        <v>4672</v>
      </c>
      <c r="Y12" s="288"/>
      <c r="AA12" s="75">
        <v>3360</v>
      </c>
      <c r="AB12" s="288"/>
      <c r="AE12" s="75">
        <v>1837</v>
      </c>
    </row>
    <row r="13" spans="1:36" ht="15.6" customHeight="1" x14ac:dyDescent="0.3">
      <c r="A13" s="118">
        <f t="shared" si="0"/>
        <v>1933</v>
      </c>
      <c r="B13" s="294" t="s">
        <v>99</v>
      </c>
      <c r="C13" s="449">
        <v>8636</v>
      </c>
      <c r="F13" s="451">
        <v>20583</v>
      </c>
      <c r="G13" s="137">
        <f t="shared" si="1"/>
        <v>41.956954768498278</v>
      </c>
      <c r="H13" s="287"/>
      <c r="I13" s="75">
        <v>6737</v>
      </c>
      <c r="L13" s="449">
        <v>16308</v>
      </c>
      <c r="M13" s="135">
        <f t="shared" si="2"/>
        <v>41.311012999754723</v>
      </c>
      <c r="O13" s="289"/>
      <c r="Q13" s="75">
        <v>7621</v>
      </c>
      <c r="R13" s="290"/>
      <c r="V13" s="75">
        <v>4618</v>
      </c>
      <c r="Y13" s="288"/>
      <c r="AA13" s="75">
        <v>3500</v>
      </c>
      <c r="AB13" s="288"/>
      <c r="AE13" s="75">
        <v>2005</v>
      </c>
    </row>
    <row r="14" spans="1:36" x14ac:dyDescent="0.3">
      <c r="A14" s="118">
        <f t="shared" si="0"/>
        <v>1934</v>
      </c>
      <c r="B14" s="294" t="s">
        <v>100</v>
      </c>
      <c r="C14" s="449">
        <v>8544</v>
      </c>
      <c r="F14" s="451">
        <v>21465</v>
      </c>
      <c r="G14" s="137">
        <f t="shared" si="1"/>
        <v>39.804332634521316</v>
      </c>
      <c r="H14" s="287"/>
      <c r="I14" s="75">
        <v>8104</v>
      </c>
      <c r="L14" s="449">
        <v>17406</v>
      </c>
      <c r="M14" s="135">
        <f t="shared" si="2"/>
        <v>46.558657934045733</v>
      </c>
      <c r="O14" s="289"/>
      <c r="Q14" s="75">
        <v>7487</v>
      </c>
      <c r="R14" s="290"/>
      <c r="S14" s="93"/>
      <c r="T14" s="451"/>
      <c r="U14" s="451"/>
      <c r="V14" s="75">
        <v>5102</v>
      </c>
      <c r="Y14" s="288"/>
      <c r="AA14" s="75">
        <v>3757</v>
      </c>
      <c r="AB14" s="288"/>
      <c r="AE14" s="75">
        <v>2156</v>
      </c>
    </row>
    <row r="15" spans="1:36" s="120" customFormat="1" x14ac:dyDescent="0.3">
      <c r="A15" s="118">
        <f t="shared" si="0"/>
        <v>1935</v>
      </c>
      <c r="B15" s="294" t="s">
        <v>101</v>
      </c>
      <c r="C15" s="449">
        <v>9644</v>
      </c>
      <c r="D15" s="75"/>
      <c r="E15" s="75"/>
      <c r="F15" s="451">
        <v>22785</v>
      </c>
      <c r="G15" s="137">
        <f t="shared" si="1"/>
        <v>42.326091727013385</v>
      </c>
      <c r="H15" s="288"/>
      <c r="I15" s="75">
        <v>7676</v>
      </c>
      <c r="J15" s="449">
        <v>3533</v>
      </c>
      <c r="K15" s="449">
        <v>4571</v>
      </c>
      <c r="L15" s="449">
        <v>17308</v>
      </c>
      <c r="M15" s="135">
        <f t="shared" si="2"/>
        <v>44.349433787843772</v>
      </c>
      <c r="N15" s="135">
        <f t="shared" ref="N15:N55" si="3">(J15*100)/L15</f>
        <v>20.412525999537785</v>
      </c>
      <c r="O15" s="289">
        <f t="shared" ref="O15:O55" si="4">(K15*100)/L15</f>
        <v>26.409752715507281</v>
      </c>
      <c r="P15" s="75"/>
      <c r="Q15" s="75">
        <v>8192</v>
      </c>
      <c r="R15" s="290"/>
      <c r="S15" s="93"/>
      <c r="T15" s="451"/>
      <c r="U15" s="451"/>
      <c r="V15" s="75">
        <v>4874</v>
      </c>
      <c r="W15" s="92"/>
      <c r="X15" s="92"/>
      <c r="Y15" s="288"/>
      <c r="Z15" s="75"/>
      <c r="AA15" s="75">
        <v>3792</v>
      </c>
      <c r="AB15" s="288"/>
      <c r="AC15" s="75"/>
      <c r="AD15" s="75"/>
      <c r="AE15" s="75">
        <v>2122</v>
      </c>
      <c r="AF15" s="92"/>
      <c r="AG15" s="92"/>
      <c r="AJ15" s="115"/>
    </row>
    <row r="16" spans="1:36" s="120" customFormat="1" x14ac:dyDescent="0.3">
      <c r="A16" s="118">
        <f t="shared" si="0"/>
        <v>1936</v>
      </c>
      <c r="B16" s="294" t="s">
        <v>102</v>
      </c>
      <c r="C16" s="449">
        <v>9420</v>
      </c>
      <c r="D16" s="75"/>
      <c r="E16" s="75"/>
      <c r="F16" s="451">
        <v>22368</v>
      </c>
      <c r="G16" s="137">
        <f t="shared" si="1"/>
        <v>42.113733905579402</v>
      </c>
      <c r="H16" s="288"/>
      <c r="I16" s="75">
        <v>8205</v>
      </c>
      <c r="J16" s="449">
        <v>3313</v>
      </c>
      <c r="K16" s="449">
        <v>4363</v>
      </c>
      <c r="L16" s="449">
        <v>17556</v>
      </c>
      <c r="M16" s="135">
        <f t="shared" si="2"/>
        <v>46.73615857826384</v>
      </c>
      <c r="N16" s="135">
        <f t="shared" si="3"/>
        <v>18.871041239462294</v>
      </c>
      <c r="O16" s="289">
        <f t="shared" si="4"/>
        <v>24.851902483481432</v>
      </c>
      <c r="P16" s="75"/>
      <c r="Q16" s="75">
        <v>7914</v>
      </c>
      <c r="R16" s="290"/>
      <c r="S16" s="93"/>
      <c r="T16" s="451"/>
      <c r="U16" s="451"/>
      <c r="V16" s="75">
        <v>5187</v>
      </c>
      <c r="W16" s="92"/>
      <c r="X16" s="92"/>
      <c r="Y16" s="288"/>
      <c r="Z16" s="75"/>
      <c r="AA16" s="75">
        <v>3872</v>
      </c>
      <c r="AB16" s="288"/>
      <c r="AC16" s="75"/>
      <c r="AD16" s="75"/>
      <c r="AE16" s="75">
        <v>2160</v>
      </c>
      <c r="AF16" s="92"/>
      <c r="AG16" s="92"/>
      <c r="AJ16" s="115"/>
    </row>
    <row r="17" spans="1:36" s="120" customFormat="1" x14ac:dyDescent="0.3">
      <c r="A17" s="118">
        <f t="shared" si="0"/>
        <v>1937</v>
      </c>
      <c r="B17" s="294" t="s">
        <v>103</v>
      </c>
      <c r="C17" s="449">
        <v>9904</v>
      </c>
      <c r="D17" s="75"/>
      <c r="E17" s="75"/>
      <c r="F17" s="451">
        <v>23303</v>
      </c>
      <c r="G17" s="137">
        <f t="shared" si="1"/>
        <v>42.500965540917477</v>
      </c>
      <c r="H17" s="288"/>
      <c r="I17" s="75">
        <v>8393</v>
      </c>
      <c r="J17" s="449">
        <v>3591</v>
      </c>
      <c r="K17" s="449">
        <v>4614</v>
      </c>
      <c r="L17" s="449">
        <v>17522</v>
      </c>
      <c r="M17" s="135">
        <f t="shared" si="2"/>
        <v>47.899783129779706</v>
      </c>
      <c r="N17" s="135">
        <f t="shared" si="3"/>
        <v>20.494235817829015</v>
      </c>
      <c r="O17" s="289">
        <f t="shared" si="4"/>
        <v>26.332610432599019</v>
      </c>
      <c r="P17" s="75"/>
      <c r="Q17" s="75">
        <v>8323</v>
      </c>
      <c r="R17" s="290"/>
      <c r="S17" s="93"/>
      <c r="T17" s="451"/>
      <c r="U17" s="451"/>
      <c r="V17" s="75">
        <v>4950</v>
      </c>
      <c r="W17" s="92"/>
      <c r="X17" s="92"/>
      <c r="Y17" s="288"/>
      <c r="Z17" s="75"/>
      <c r="AA17" s="75">
        <v>3742</v>
      </c>
      <c r="AB17" s="288"/>
      <c r="AC17" s="75"/>
      <c r="AD17" s="75"/>
      <c r="AE17" s="75">
        <v>2023</v>
      </c>
      <c r="AF17" s="92"/>
      <c r="AG17" s="92"/>
      <c r="AJ17" s="115"/>
    </row>
    <row r="18" spans="1:36" s="120" customFormat="1" x14ac:dyDescent="0.3">
      <c r="A18" s="118">
        <f t="shared" si="0"/>
        <v>1938</v>
      </c>
      <c r="B18" s="294" t="s">
        <v>104</v>
      </c>
      <c r="C18" s="449">
        <v>10668</v>
      </c>
      <c r="D18" s="75"/>
      <c r="E18" s="75"/>
      <c r="F18" s="451">
        <v>24125</v>
      </c>
      <c r="G18" s="137">
        <f t="shared" si="1"/>
        <v>44.219689119170987</v>
      </c>
      <c r="H18" s="288"/>
      <c r="I18" s="75">
        <v>8634</v>
      </c>
      <c r="J18" s="449">
        <v>3669</v>
      </c>
      <c r="K18" s="449">
        <v>4724</v>
      </c>
      <c r="L18" s="449">
        <v>17917</v>
      </c>
      <c r="M18" s="135">
        <f t="shared" si="2"/>
        <v>48.188870904727352</v>
      </c>
      <c r="N18" s="135">
        <f t="shared" si="3"/>
        <v>20.477758553329242</v>
      </c>
      <c r="O18" s="289">
        <f t="shared" si="4"/>
        <v>26.366021097281912</v>
      </c>
      <c r="P18" s="75"/>
      <c r="Q18" s="75">
        <v>8417</v>
      </c>
      <c r="R18" s="290"/>
      <c r="S18" s="93"/>
      <c r="T18" s="451"/>
      <c r="U18" s="451"/>
      <c r="V18" s="75">
        <v>5252</v>
      </c>
      <c r="W18" s="92"/>
      <c r="X18" s="92"/>
      <c r="Y18" s="288"/>
      <c r="Z18" s="75"/>
      <c r="AA18" s="75">
        <v>3925</v>
      </c>
      <c r="AB18" s="288"/>
      <c r="AC18" s="75"/>
      <c r="AD18" s="75"/>
      <c r="AE18" s="75">
        <v>2093</v>
      </c>
      <c r="AF18" s="92"/>
      <c r="AG18" s="92"/>
      <c r="AJ18" s="115"/>
    </row>
    <row r="19" spans="1:36" s="120" customFormat="1" x14ac:dyDescent="0.3">
      <c r="A19" s="118">
        <f t="shared" si="0"/>
        <v>1939</v>
      </c>
      <c r="B19" s="294" t="s">
        <v>105</v>
      </c>
      <c r="C19" s="449">
        <v>10828</v>
      </c>
      <c r="D19" s="75"/>
      <c r="E19" s="75"/>
      <c r="F19" s="451">
        <v>24846</v>
      </c>
      <c r="G19" s="137">
        <f t="shared" si="1"/>
        <v>43.580455606536262</v>
      </c>
      <c r="H19" s="288"/>
      <c r="I19" s="75">
        <v>8576</v>
      </c>
      <c r="J19" s="449">
        <v>3849</v>
      </c>
      <c r="K19" s="449">
        <v>4786</v>
      </c>
      <c r="L19" s="449">
        <v>19084</v>
      </c>
      <c r="M19" s="135">
        <f t="shared" si="2"/>
        <v>44.938168098931044</v>
      </c>
      <c r="N19" s="135">
        <f t="shared" si="3"/>
        <v>20.168727730035631</v>
      </c>
      <c r="O19" s="289">
        <f t="shared" si="4"/>
        <v>25.078599874240201</v>
      </c>
      <c r="P19" s="75"/>
      <c r="Q19" s="75">
        <v>8808</v>
      </c>
      <c r="R19" s="290"/>
      <c r="S19" s="450">
        <v>2016</v>
      </c>
      <c r="T19" s="451"/>
      <c r="U19" s="451"/>
      <c r="V19" s="75">
        <v>5403</v>
      </c>
      <c r="W19" s="92">
        <f>(S19*100)/V19</f>
        <v>37.312604108828431</v>
      </c>
      <c r="X19" s="92"/>
      <c r="Y19" s="288"/>
      <c r="Z19" s="75"/>
      <c r="AA19" s="75">
        <v>3967</v>
      </c>
      <c r="AB19" s="288"/>
      <c r="AC19" s="75"/>
      <c r="AD19" s="75"/>
      <c r="AE19" s="75">
        <v>2223</v>
      </c>
      <c r="AF19" s="92"/>
      <c r="AG19" s="92"/>
      <c r="AJ19" s="115"/>
    </row>
    <row r="20" spans="1:36" s="120" customFormat="1" x14ac:dyDescent="0.3">
      <c r="A20" s="118">
        <f t="shared" si="0"/>
        <v>1940</v>
      </c>
      <c r="B20" s="294" t="s">
        <v>106</v>
      </c>
      <c r="C20" s="449">
        <v>11438</v>
      </c>
      <c r="D20" s="75"/>
      <c r="E20" s="75"/>
      <c r="F20" s="451">
        <v>24216</v>
      </c>
      <c r="G20" s="137">
        <f t="shared" si="1"/>
        <v>47.23323422530558</v>
      </c>
      <c r="H20" s="288"/>
      <c r="I20" s="75">
        <v>8489</v>
      </c>
      <c r="J20" s="449">
        <v>3799</v>
      </c>
      <c r="K20" s="449">
        <v>4777</v>
      </c>
      <c r="L20" s="449">
        <v>19032</v>
      </c>
      <c r="M20" s="135">
        <f t="shared" si="2"/>
        <v>44.603825136612024</v>
      </c>
      <c r="N20" s="135">
        <f t="shared" si="3"/>
        <v>19.961118116855822</v>
      </c>
      <c r="O20" s="289">
        <f t="shared" si="4"/>
        <v>25.099831862126944</v>
      </c>
      <c r="P20" s="75"/>
      <c r="Q20" s="75">
        <v>8482</v>
      </c>
      <c r="R20" s="290"/>
      <c r="S20" s="75"/>
      <c r="T20" s="451"/>
      <c r="U20" s="451"/>
      <c r="V20" s="75">
        <v>5352</v>
      </c>
      <c r="W20" s="92"/>
      <c r="X20" s="92"/>
      <c r="Y20" s="288"/>
      <c r="Z20" s="75"/>
      <c r="AA20" s="75">
        <v>4083</v>
      </c>
      <c r="AB20" s="288"/>
      <c r="AC20" s="75"/>
      <c r="AD20" s="75"/>
      <c r="AE20" s="75">
        <v>2211</v>
      </c>
      <c r="AF20" s="92"/>
      <c r="AG20" s="92"/>
      <c r="AJ20" s="115"/>
    </row>
    <row r="21" spans="1:36" s="120" customFormat="1" x14ac:dyDescent="0.3">
      <c r="A21" s="118">
        <f t="shared" si="0"/>
        <v>1941</v>
      </c>
      <c r="B21" s="294" t="s">
        <v>107</v>
      </c>
      <c r="C21" s="449">
        <v>11588</v>
      </c>
      <c r="D21" s="75"/>
      <c r="E21" s="75"/>
      <c r="F21" s="451">
        <v>25036</v>
      </c>
      <c r="G21" s="137">
        <f t="shared" si="1"/>
        <v>46.285349097299886</v>
      </c>
      <c r="H21" s="288"/>
      <c r="I21" s="75">
        <v>10273</v>
      </c>
      <c r="J21" s="449">
        <v>3807</v>
      </c>
      <c r="K21" s="449">
        <v>4682</v>
      </c>
      <c r="L21" s="449">
        <v>19276</v>
      </c>
      <c r="M21" s="135">
        <f t="shared" si="2"/>
        <v>53.294251919485369</v>
      </c>
      <c r="N21" s="135">
        <f t="shared" si="3"/>
        <v>19.749948122017017</v>
      </c>
      <c r="O21" s="289">
        <f t="shared" si="4"/>
        <v>24.289271633118904</v>
      </c>
      <c r="P21" s="75"/>
      <c r="Q21" s="75">
        <v>8688</v>
      </c>
      <c r="R21" s="290"/>
      <c r="S21" s="75"/>
      <c r="T21" s="451"/>
      <c r="U21" s="451"/>
      <c r="V21" s="75">
        <v>5932</v>
      </c>
      <c r="W21" s="92"/>
      <c r="X21" s="92"/>
      <c r="Y21" s="288"/>
      <c r="Z21" s="75"/>
      <c r="AA21" s="75">
        <v>4412</v>
      </c>
      <c r="AB21" s="288"/>
      <c r="AC21" s="75"/>
      <c r="AD21" s="75"/>
      <c r="AE21" s="75">
        <v>2320</v>
      </c>
      <c r="AF21" s="92"/>
      <c r="AG21" s="92"/>
      <c r="AJ21" s="115"/>
    </row>
    <row r="22" spans="1:36" s="120" customFormat="1" x14ac:dyDescent="0.3">
      <c r="A22" s="118">
        <f t="shared" si="0"/>
        <v>1942</v>
      </c>
      <c r="B22" s="294" t="s">
        <v>108</v>
      </c>
      <c r="C22" s="449">
        <v>12479</v>
      </c>
      <c r="D22" s="75"/>
      <c r="E22" s="75"/>
      <c r="F22" s="451">
        <v>27103</v>
      </c>
      <c r="G22" s="137">
        <f t="shared" si="1"/>
        <v>46.042873482640296</v>
      </c>
      <c r="H22" s="288"/>
      <c r="I22" s="75">
        <v>10155</v>
      </c>
      <c r="J22" s="449">
        <v>4439</v>
      </c>
      <c r="K22" s="449">
        <v>5834</v>
      </c>
      <c r="L22" s="449">
        <v>20476</v>
      </c>
      <c r="M22" s="135">
        <f t="shared" si="2"/>
        <v>49.594647392068765</v>
      </c>
      <c r="N22" s="135">
        <f t="shared" si="3"/>
        <v>21.679038874780229</v>
      </c>
      <c r="O22" s="289">
        <f t="shared" si="4"/>
        <v>28.491892947841375</v>
      </c>
      <c r="P22" s="75"/>
      <c r="Q22" s="75">
        <v>8886</v>
      </c>
      <c r="R22" s="290"/>
      <c r="S22" s="75"/>
      <c r="T22" s="451"/>
      <c r="U22" s="451"/>
      <c r="V22" s="75">
        <v>6264</v>
      </c>
      <c r="W22" s="92"/>
      <c r="X22" s="92"/>
      <c r="Y22" s="288"/>
      <c r="Z22" s="75"/>
      <c r="AA22" s="75">
        <v>4714</v>
      </c>
      <c r="AB22" s="288"/>
      <c r="AC22" s="75"/>
      <c r="AD22" s="75"/>
      <c r="AE22" s="75">
        <v>2205</v>
      </c>
      <c r="AF22" s="92"/>
      <c r="AG22" s="92"/>
      <c r="AJ22" s="115"/>
    </row>
    <row r="23" spans="1:36" s="120" customFormat="1" x14ac:dyDescent="0.3">
      <c r="A23" s="118">
        <f t="shared" si="0"/>
        <v>1943</v>
      </c>
      <c r="B23" s="294" t="s">
        <v>109</v>
      </c>
      <c r="C23" s="449">
        <v>13590</v>
      </c>
      <c r="D23" s="75"/>
      <c r="E23" s="75"/>
      <c r="F23" s="451">
        <v>26798</v>
      </c>
      <c r="G23" s="137">
        <f t="shared" si="1"/>
        <v>50.712739756698262</v>
      </c>
      <c r="H23" s="288"/>
      <c r="I23" s="75">
        <v>10840</v>
      </c>
      <c r="J23" s="449">
        <v>4427</v>
      </c>
      <c r="K23" s="449">
        <v>5728</v>
      </c>
      <c r="L23" s="449">
        <v>19928</v>
      </c>
      <c r="M23" s="135">
        <f t="shared" si="2"/>
        <v>54.395824969891606</v>
      </c>
      <c r="N23" s="135">
        <f t="shared" si="3"/>
        <v>22.214973906061822</v>
      </c>
      <c r="O23" s="289">
        <f t="shared" si="4"/>
        <v>28.74347651545564</v>
      </c>
      <c r="P23" s="75"/>
      <c r="Q23" s="75">
        <v>9698</v>
      </c>
      <c r="R23" s="290"/>
      <c r="S23" s="75"/>
      <c r="T23" s="451"/>
      <c r="U23" s="451"/>
      <c r="V23" s="75">
        <v>6000</v>
      </c>
      <c r="W23" s="92"/>
      <c r="X23" s="92"/>
      <c r="Y23" s="288"/>
      <c r="Z23" s="75"/>
      <c r="AA23" s="75">
        <v>4245</v>
      </c>
      <c r="AB23" s="288"/>
      <c r="AC23" s="75"/>
      <c r="AD23" s="75"/>
      <c r="AE23" s="75">
        <v>2300</v>
      </c>
      <c r="AF23" s="92"/>
      <c r="AG23" s="92"/>
      <c r="AJ23" s="115"/>
    </row>
    <row r="24" spans="1:36" s="120" customFormat="1" x14ac:dyDescent="0.3">
      <c r="A24" s="118">
        <f t="shared" si="0"/>
        <v>1944</v>
      </c>
      <c r="B24" s="294" t="s">
        <v>110</v>
      </c>
      <c r="C24" s="449">
        <v>13321</v>
      </c>
      <c r="D24" s="449">
        <v>6535</v>
      </c>
      <c r="E24" s="449">
        <v>6786</v>
      </c>
      <c r="F24" s="451">
        <v>24823</v>
      </c>
      <c r="G24" s="137">
        <f t="shared" si="1"/>
        <v>53.663940700157113</v>
      </c>
      <c r="H24" s="288">
        <f>(E24*100)/F24</f>
        <v>27.337549852958951</v>
      </c>
      <c r="I24" s="449">
        <v>10137</v>
      </c>
      <c r="J24" s="449">
        <v>4650</v>
      </c>
      <c r="K24" s="449">
        <v>6190</v>
      </c>
      <c r="L24" s="449">
        <v>19244</v>
      </c>
      <c r="M24" s="135">
        <f t="shared" si="2"/>
        <v>52.676158802743714</v>
      </c>
      <c r="N24" s="135">
        <f t="shared" si="3"/>
        <v>24.16337559758886</v>
      </c>
      <c r="O24" s="289">
        <f t="shared" si="4"/>
        <v>32.165869881521516</v>
      </c>
      <c r="P24" s="450">
        <v>1691</v>
      </c>
      <c r="Q24" s="449">
        <v>8617</v>
      </c>
      <c r="R24" s="289">
        <f>(P24*100)/Q24</f>
        <v>19.623999071602647</v>
      </c>
      <c r="S24" s="75"/>
      <c r="T24" s="451"/>
      <c r="U24" s="451"/>
      <c r="V24" s="75">
        <v>5597</v>
      </c>
      <c r="W24" s="92"/>
      <c r="X24" s="92"/>
      <c r="Y24" s="288"/>
      <c r="Z24" s="450">
        <v>2170</v>
      </c>
      <c r="AA24" s="75">
        <v>4124</v>
      </c>
      <c r="AB24" s="288">
        <f>(Z24*100)/AA24</f>
        <v>52.618816682832204</v>
      </c>
      <c r="AC24" s="450">
        <v>1033</v>
      </c>
      <c r="AD24" s="75"/>
      <c r="AE24" s="75">
        <v>2295</v>
      </c>
      <c r="AF24" s="92">
        <f>(AC24*100)/AE24</f>
        <v>45.010893246187365</v>
      </c>
      <c r="AG24" s="92"/>
      <c r="AJ24" s="115"/>
    </row>
    <row r="25" spans="1:36" s="120" customFormat="1" x14ac:dyDescent="0.3">
      <c r="A25" s="118">
        <f t="shared" si="0"/>
        <v>1945</v>
      </c>
      <c r="B25" s="294" t="s">
        <v>111</v>
      </c>
      <c r="C25" s="449">
        <v>13411</v>
      </c>
      <c r="D25" s="449">
        <v>6753</v>
      </c>
      <c r="E25" s="449">
        <v>6658</v>
      </c>
      <c r="F25" s="451">
        <v>25105</v>
      </c>
      <c r="G25" s="137">
        <f t="shared" si="1"/>
        <v>53.419637522405893</v>
      </c>
      <c r="H25" s="288">
        <f t="shared" ref="H25:H61" si="5">(E25*100)/F25</f>
        <v>26.520613423620794</v>
      </c>
      <c r="I25" s="449">
        <v>11681</v>
      </c>
      <c r="J25" s="449">
        <v>4515</v>
      </c>
      <c r="K25" s="449">
        <v>5622</v>
      </c>
      <c r="L25" s="449">
        <v>19341</v>
      </c>
      <c r="M25" s="135">
        <f t="shared" si="2"/>
        <v>60.395015769608605</v>
      </c>
      <c r="N25" s="135">
        <f t="shared" si="3"/>
        <v>23.344191096634095</v>
      </c>
      <c r="O25" s="289">
        <f t="shared" si="4"/>
        <v>29.067783465177602</v>
      </c>
      <c r="P25" s="75"/>
      <c r="Q25" s="449">
        <v>8664</v>
      </c>
      <c r="R25" s="289"/>
      <c r="S25" s="75"/>
      <c r="T25" s="451"/>
      <c r="U25" s="451"/>
      <c r="V25" s="75">
        <v>5655</v>
      </c>
      <c r="W25" s="92"/>
      <c r="X25" s="92"/>
      <c r="Y25" s="288"/>
      <c r="Z25" s="75"/>
      <c r="AA25" s="75">
        <v>4397</v>
      </c>
      <c r="AB25" s="288"/>
      <c r="AC25" s="75"/>
      <c r="AD25" s="75"/>
      <c r="AE25" s="75">
        <v>2254</v>
      </c>
      <c r="AF25" s="92"/>
      <c r="AG25" s="92"/>
      <c r="AJ25" s="115"/>
    </row>
    <row r="26" spans="1:36" s="120" customFormat="1" x14ac:dyDescent="0.3">
      <c r="A26" s="118">
        <f t="shared" si="0"/>
        <v>1946</v>
      </c>
      <c r="B26" s="294" t="s">
        <v>112</v>
      </c>
      <c r="C26" s="449">
        <v>14500</v>
      </c>
      <c r="D26" s="449">
        <v>6835</v>
      </c>
      <c r="E26" s="449">
        <v>7665</v>
      </c>
      <c r="F26" s="451">
        <v>26547</v>
      </c>
      <c r="G26" s="137">
        <f t="shared" si="1"/>
        <v>54.620107733453871</v>
      </c>
      <c r="H26" s="288">
        <f t="shared" si="5"/>
        <v>28.873319019098204</v>
      </c>
      <c r="I26" s="449">
        <v>11261</v>
      </c>
      <c r="J26" s="449">
        <v>4917</v>
      </c>
      <c r="K26" s="449">
        <v>6764</v>
      </c>
      <c r="L26" s="449">
        <v>20266</v>
      </c>
      <c r="M26" s="135">
        <f t="shared" si="2"/>
        <v>55.565972564887005</v>
      </c>
      <c r="N26" s="135">
        <f t="shared" si="3"/>
        <v>24.262311260238825</v>
      </c>
      <c r="O26" s="289">
        <f t="shared" si="4"/>
        <v>33.376097897957173</v>
      </c>
      <c r="P26" s="75"/>
      <c r="Q26" s="449">
        <v>9857</v>
      </c>
      <c r="R26" s="289"/>
      <c r="S26" s="75"/>
      <c r="T26" s="451"/>
      <c r="U26" s="451"/>
      <c r="V26" s="75">
        <v>6033</v>
      </c>
      <c r="W26" s="92"/>
      <c r="X26" s="92"/>
      <c r="Y26" s="288"/>
      <c r="Z26" s="75"/>
      <c r="AA26" s="75">
        <v>4377</v>
      </c>
      <c r="AB26" s="288"/>
      <c r="AC26" s="75"/>
      <c r="AD26" s="75"/>
      <c r="AE26" s="75">
        <v>2342</v>
      </c>
      <c r="AF26" s="92"/>
      <c r="AG26" s="92"/>
      <c r="AJ26" s="115"/>
    </row>
    <row r="27" spans="1:36" s="120" customFormat="1" x14ac:dyDescent="0.3">
      <c r="A27" s="118">
        <f t="shared" si="0"/>
        <v>1947</v>
      </c>
      <c r="B27" s="294" t="s">
        <v>113</v>
      </c>
      <c r="C27" s="449">
        <v>14912</v>
      </c>
      <c r="D27" s="449">
        <v>6117</v>
      </c>
      <c r="E27" s="449">
        <v>8795</v>
      </c>
      <c r="F27" s="451">
        <v>26380</v>
      </c>
      <c r="G27" s="137">
        <f t="shared" si="1"/>
        <v>56.527672479150873</v>
      </c>
      <c r="H27" s="288">
        <f t="shared" si="5"/>
        <v>33.339651250947689</v>
      </c>
      <c r="I27" s="449">
        <v>11672</v>
      </c>
      <c r="J27" s="449">
        <v>5010</v>
      </c>
      <c r="K27" s="449">
        <v>6251</v>
      </c>
      <c r="L27" s="449">
        <v>20197</v>
      </c>
      <c r="M27" s="135">
        <f t="shared" si="2"/>
        <v>57.79076100410952</v>
      </c>
      <c r="N27" s="135">
        <f t="shared" si="3"/>
        <v>24.805664207555576</v>
      </c>
      <c r="O27" s="289">
        <f t="shared" si="4"/>
        <v>30.95014111006585</v>
      </c>
      <c r="P27" s="450">
        <v>1916</v>
      </c>
      <c r="Q27" s="449">
        <v>9242</v>
      </c>
      <c r="R27" s="289">
        <f t="shared" ref="R27:R54" si="6">(P27*100)/Q27</f>
        <v>20.731443410517205</v>
      </c>
      <c r="S27" s="450">
        <v>3206</v>
      </c>
      <c r="T27" s="451"/>
      <c r="U27" s="451"/>
      <c r="V27" s="75">
        <v>5819</v>
      </c>
      <c r="W27" s="92">
        <f t="shared" ref="W27:W55" si="7">(S27*100)/V27</f>
        <v>55.095377212579479</v>
      </c>
      <c r="X27" s="92"/>
      <c r="Y27" s="288"/>
      <c r="Z27" s="450">
        <v>2208</v>
      </c>
      <c r="AA27" s="75">
        <v>4325</v>
      </c>
      <c r="AB27" s="288">
        <f t="shared" ref="AB27:AB54" si="8">(Z27*100)/AA27</f>
        <v>51.052023121387286</v>
      </c>
      <c r="AC27" s="450">
        <v>996</v>
      </c>
      <c r="AD27" s="75"/>
      <c r="AE27" s="75">
        <v>2168</v>
      </c>
      <c r="AF27" s="92">
        <f t="shared" ref="AF27:AF62" si="9">(AC27*100)/AE27</f>
        <v>45.940959409594093</v>
      </c>
      <c r="AG27" s="92"/>
      <c r="AJ27" s="115"/>
    </row>
    <row r="28" spans="1:36" s="120" customFormat="1" x14ac:dyDescent="0.3">
      <c r="A28" s="118">
        <f t="shared" si="0"/>
        <v>1948</v>
      </c>
      <c r="B28" s="294" t="s">
        <v>114</v>
      </c>
      <c r="C28" s="449">
        <v>15545</v>
      </c>
      <c r="D28" s="449">
        <v>5916</v>
      </c>
      <c r="E28" s="449">
        <v>9629</v>
      </c>
      <c r="F28" s="451">
        <v>28366</v>
      </c>
      <c r="G28" s="137">
        <f t="shared" si="1"/>
        <v>54.801522950010579</v>
      </c>
      <c r="H28" s="288">
        <f t="shared" si="5"/>
        <v>33.945568638510892</v>
      </c>
      <c r="I28" s="449">
        <v>11399</v>
      </c>
      <c r="J28" s="449">
        <v>5271</v>
      </c>
      <c r="K28" s="449">
        <v>6401</v>
      </c>
      <c r="L28" s="449">
        <v>20722</v>
      </c>
      <c r="M28" s="135">
        <f t="shared" si="2"/>
        <v>55.009168999131361</v>
      </c>
      <c r="N28" s="135">
        <f t="shared" si="3"/>
        <v>25.436733905993631</v>
      </c>
      <c r="O28" s="289">
        <f t="shared" si="4"/>
        <v>30.889875494643373</v>
      </c>
      <c r="P28" s="75"/>
      <c r="Q28" s="449">
        <v>9683</v>
      </c>
      <c r="R28" s="289"/>
      <c r="S28" s="75"/>
      <c r="T28" s="451"/>
      <c r="U28" s="451"/>
      <c r="V28" s="75">
        <v>6276</v>
      </c>
      <c r="W28" s="92"/>
      <c r="X28" s="92"/>
      <c r="Y28" s="288"/>
      <c r="Z28" s="75"/>
      <c r="AA28" s="75">
        <v>4354</v>
      </c>
      <c r="AB28" s="288"/>
      <c r="AC28" s="450">
        <v>1070</v>
      </c>
      <c r="AD28" s="75"/>
      <c r="AE28" s="75">
        <v>2335</v>
      </c>
      <c r="AF28" s="92">
        <f t="shared" si="9"/>
        <v>45.824411134903642</v>
      </c>
      <c r="AG28" s="92"/>
      <c r="AJ28" s="115"/>
    </row>
    <row r="29" spans="1:36" s="120" customFormat="1" x14ac:dyDescent="0.3">
      <c r="A29" s="118">
        <f t="shared" si="0"/>
        <v>1949</v>
      </c>
      <c r="B29" s="294" t="s">
        <v>167</v>
      </c>
      <c r="C29" s="449">
        <v>16559</v>
      </c>
      <c r="D29" s="449">
        <v>5666</v>
      </c>
      <c r="E29" s="449">
        <v>10893</v>
      </c>
      <c r="F29" s="451">
        <v>27486</v>
      </c>
      <c r="G29" s="137">
        <f t="shared" si="1"/>
        <v>60.245215746198063</v>
      </c>
      <c r="H29" s="288">
        <f t="shared" si="5"/>
        <v>39.631084915957217</v>
      </c>
      <c r="I29" s="449">
        <v>11517</v>
      </c>
      <c r="J29" s="449">
        <v>5236</v>
      </c>
      <c r="K29" s="449">
        <v>6163</v>
      </c>
      <c r="L29" s="449">
        <v>20965</v>
      </c>
      <c r="M29" s="135">
        <f t="shared" si="2"/>
        <v>54.93441450035774</v>
      </c>
      <c r="N29" s="135">
        <f t="shared" si="3"/>
        <v>24.974958263772955</v>
      </c>
      <c r="O29" s="289">
        <f t="shared" si="4"/>
        <v>29.396613403291198</v>
      </c>
      <c r="P29" s="450">
        <v>2138</v>
      </c>
      <c r="Q29" s="449">
        <v>9475</v>
      </c>
      <c r="R29" s="289">
        <f t="shared" si="6"/>
        <v>22.564643799472297</v>
      </c>
      <c r="S29" s="450">
        <v>3186</v>
      </c>
      <c r="T29" s="451"/>
      <c r="U29" s="451"/>
      <c r="V29" s="75">
        <v>5929</v>
      </c>
      <c r="W29" s="92">
        <f t="shared" si="7"/>
        <v>53.735874515095297</v>
      </c>
      <c r="X29" s="92"/>
      <c r="Y29" s="288"/>
      <c r="Z29" s="450">
        <v>2188</v>
      </c>
      <c r="AA29" s="75">
        <v>4433</v>
      </c>
      <c r="AB29" s="288">
        <f t="shared" si="8"/>
        <v>49.357094518384841</v>
      </c>
      <c r="AC29" s="75"/>
      <c r="AD29" s="75"/>
      <c r="AE29" s="75">
        <v>2219</v>
      </c>
      <c r="AF29" s="92"/>
      <c r="AG29" s="92"/>
      <c r="AJ29" s="115"/>
    </row>
    <row r="30" spans="1:36" s="120" customFormat="1" x14ac:dyDescent="0.3">
      <c r="A30" s="118">
        <f t="shared" si="0"/>
        <v>1950</v>
      </c>
      <c r="B30" s="294" t="s">
        <v>116</v>
      </c>
      <c r="C30" s="449">
        <v>16108</v>
      </c>
      <c r="D30" s="449">
        <v>5228</v>
      </c>
      <c r="E30" s="449">
        <v>10880</v>
      </c>
      <c r="F30" s="451">
        <v>29029</v>
      </c>
      <c r="G30" s="137">
        <f t="shared" si="1"/>
        <v>55.489338247958941</v>
      </c>
      <c r="H30" s="288">
        <f t="shared" si="5"/>
        <v>37.479761617692652</v>
      </c>
      <c r="I30" s="75">
        <v>11485</v>
      </c>
      <c r="J30" s="449">
        <v>5244</v>
      </c>
      <c r="K30" s="449">
        <v>6273</v>
      </c>
      <c r="L30" s="449">
        <v>21340</v>
      </c>
      <c r="M30" s="135">
        <f t="shared" si="2"/>
        <v>53.819119025304595</v>
      </c>
      <c r="N30" s="135">
        <f t="shared" si="3"/>
        <v>24.57357075913777</v>
      </c>
      <c r="O30" s="289">
        <f t="shared" si="4"/>
        <v>29.395501405810684</v>
      </c>
      <c r="P30" s="450">
        <v>2600</v>
      </c>
      <c r="Q30" s="75">
        <v>9680</v>
      </c>
      <c r="R30" s="289">
        <f t="shared" si="6"/>
        <v>26.859504132231404</v>
      </c>
      <c r="S30" s="450">
        <v>3767</v>
      </c>
      <c r="T30" s="451"/>
      <c r="U30" s="451"/>
      <c r="V30" s="75">
        <v>6324</v>
      </c>
      <c r="W30" s="92">
        <f t="shared" si="7"/>
        <v>59.566729917773564</v>
      </c>
      <c r="X30" s="92"/>
      <c r="Y30" s="288"/>
      <c r="Z30" s="450">
        <v>2198</v>
      </c>
      <c r="AA30" s="75">
        <v>4672</v>
      </c>
      <c r="AB30" s="288">
        <f t="shared" si="8"/>
        <v>47.046232876712331</v>
      </c>
      <c r="AC30" s="450">
        <v>967</v>
      </c>
      <c r="AD30" s="75"/>
      <c r="AE30" s="75">
        <v>2294</v>
      </c>
      <c r="AF30" s="92">
        <f t="shared" si="9"/>
        <v>42.153443766346989</v>
      </c>
      <c r="AG30" s="92"/>
      <c r="AJ30" s="115"/>
    </row>
    <row r="31" spans="1:36" s="119" customFormat="1" x14ac:dyDescent="0.3">
      <c r="A31" s="118">
        <f t="shared" si="0"/>
        <v>1951</v>
      </c>
      <c r="B31" s="294" t="s">
        <v>117</v>
      </c>
      <c r="C31" s="449">
        <v>17410</v>
      </c>
      <c r="D31" s="449">
        <v>5056</v>
      </c>
      <c r="E31" s="449">
        <v>12354</v>
      </c>
      <c r="F31" s="451">
        <v>30037</v>
      </c>
      <c r="G31" s="137">
        <f t="shared" si="1"/>
        <v>57.961847055298463</v>
      </c>
      <c r="H31" s="288">
        <f t="shared" si="5"/>
        <v>41.129273895528847</v>
      </c>
      <c r="I31" s="75">
        <v>13146</v>
      </c>
      <c r="J31" s="449">
        <v>5045</v>
      </c>
      <c r="K31" s="449">
        <v>6440</v>
      </c>
      <c r="L31" s="449">
        <v>22303</v>
      </c>
      <c r="M31" s="135">
        <f t="shared" si="2"/>
        <v>58.942743128727074</v>
      </c>
      <c r="N31" s="135">
        <f t="shared" si="3"/>
        <v>22.620275299287091</v>
      </c>
      <c r="O31" s="289">
        <f t="shared" si="4"/>
        <v>28.875039232390261</v>
      </c>
      <c r="P31" s="450">
        <v>2022</v>
      </c>
      <c r="Q31" s="75">
        <v>10344</v>
      </c>
      <c r="R31" s="289">
        <f t="shared" si="6"/>
        <v>19.54756380510441</v>
      </c>
      <c r="S31" s="450">
        <v>4108</v>
      </c>
      <c r="T31" s="451"/>
      <c r="U31" s="451"/>
      <c r="V31" s="75">
        <v>6756</v>
      </c>
      <c r="W31" s="92">
        <f t="shared" si="7"/>
        <v>60.805210183540559</v>
      </c>
      <c r="X31" s="92"/>
      <c r="Y31" s="288"/>
      <c r="Z31" s="450">
        <v>2254</v>
      </c>
      <c r="AA31" s="75">
        <v>4863</v>
      </c>
      <c r="AB31" s="288">
        <f t="shared" si="8"/>
        <v>46.349989718280895</v>
      </c>
      <c r="AC31" s="450">
        <v>1173</v>
      </c>
      <c r="AD31" s="75"/>
      <c r="AE31" s="75">
        <v>2371</v>
      </c>
      <c r="AF31" s="92">
        <f t="shared" si="9"/>
        <v>49.472796288485874</v>
      </c>
      <c r="AG31" s="92"/>
      <c r="AH31" s="120"/>
      <c r="AI31" s="120"/>
      <c r="AJ31" s="115"/>
    </row>
    <row r="32" spans="1:36" s="119" customFormat="1" x14ac:dyDescent="0.3">
      <c r="A32" s="118">
        <f t="shared" si="0"/>
        <v>1952</v>
      </c>
      <c r="B32" s="294" t="s">
        <v>118</v>
      </c>
      <c r="C32" s="449">
        <v>17424</v>
      </c>
      <c r="D32" s="449">
        <v>5288</v>
      </c>
      <c r="E32" s="75">
        <v>12136</v>
      </c>
      <c r="F32" s="451">
        <v>30220</v>
      </c>
      <c r="G32" s="137">
        <f t="shared" si="1"/>
        <v>57.657180675049638</v>
      </c>
      <c r="H32" s="288">
        <f t="shared" si="5"/>
        <v>40.15883520847121</v>
      </c>
      <c r="I32" s="75">
        <v>11880</v>
      </c>
      <c r="J32" s="449">
        <v>5734</v>
      </c>
      <c r="K32" s="449">
        <v>7412</v>
      </c>
      <c r="L32" s="449">
        <v>22124</v>
      </c>
      <c r="M32" s="135">
        <f t="shared" si="2"/>
        <v>53.697342252757188</v>
      </c>
      <c r="N32" s="135">
        <f t="shared" si="3"/>
        <v>25.917555595733141</v>
      </c>
      <c r="O32" s="289">
        <f t="shared" si="4"/>
        <v>33.502079190019884</v>
      </c>
      <c r="P32" s="450">
        <v>2067</v>
      </c>
      <c r="Q32" s="75">
        <v>10399</v>
      </c>
      <c r="R32" s="289">
        <f t="shared" si="6"/>
        <v>19.876911241465525</v>
      </c>
      <c r="S32" s="450">
        <v>3726</v>
      </c>
      <c r="T32" s="451"/>
      <c r="U32" s="451"/>
      <c r="V32" s="75">
        <v>6637</v>
      </c>
      <c r="W32" s="92">
        <f t="shared" si="7"/>
        <v>56.139822208829287</v>
      </c>
      <c r="X32" s="92"/>
      <c r="Y32" s="288"/>
      <c r="Z32" s="450">
        <v>2380</v>
      </c>
      <c r="AA32" s="75">
        <v>4825</v>
      </c>
      <c r="AB32" s="288">
        <f t="shared" si="8"/>
        <v>49.326424870466319</v>
      </c>
      <c r="AC32" s="450">
        <v>1341</v>
      </c>
      <c r="AD32" s="75"/>
      <c r="AE32" s="75">
        <v>2407</v>
      </c>
      <c r="AF32" s="92">
        <f t="shared" si="9"/>
        <v>55.712505193186537</v>
      </c>
      <c r="AG32" s="92"/>
      <c r="AH32" s="120"/>
      <c r="AI32" s="120"/>
      <c r="AJ32" s="115"/>
    </row>
    <row r="33" spans="1:36" s="119" customFormat="1" x14ac:dyDescent="0.3">
      <c r="A33" s="118">
        <f t="shared" si="0"/>
        <v>1953</v>
      </c>
      <c r="B33" s="294" t="s">
        <v>119</v>
      </c>
      <c r="C33" s="449">
        <v>17723</v>
      </c>
      <c r="D33" s="449">
        <v>7415</v>
      </c>
      <c r="E33" s="449">
        <v>10308</v>
      </c>
      <c r="F33" s="451">
        <v>29861</v>
      </c>
      <c r="G33" s="137">
        <f t="shared" si="1"/>
        <v>59.351662703861223</v>
      </c>
      <c r="H33" s="288">
        <f t="shared" si="5"/>
        <v>34.519942399785677</v>
      </c>
      <c r="I33" s="75">
        <v>12848</v>
      </c>
      <c r="J33" s="75">
        <v>5197</v>
      </c>
      <c r="K33" s="449">
        <v>6683</v>
      </c>
      <c r="L33" s="449">
        <v>21517</v>
      </c>
      <c r="M33" s="135">
        <f t="shared" si="2"/>
        <v>59.71092624436492</v>
      </c>
      <c r="N33" s="135">
        <f t="shared" si="3"/>
        <v>24.152995306037088</v>
      </c>
      <c r="O33" s="289">
        <f t="shared" si="4"/>
        <v>31.059162522656504</v>
      </c>
      <c r="P33" s="450">
        <v>2087</v>
      </c>
      <c r="Q33" s="75">
        <v>10237</v>
      </c>
      <c r="R33" s="289">
        <f t="shared" si="6"/>
        <v>20.386832079710853</v>
      </c>
      <c r="S33" s="450">
        <v>3639</v>
      </c>
      <c r="T33" s="451"/>
      <c r="U33" s="451"/>
      <c r="V33" s="75">
        <v>6587</v>
      </c>
      <c r="W33" s="92">
        <f t="shared" si="7"/>
        <v>55.245179899802643</v>
      </c>
      <c r="X33" s="92"/>
      <c r="Y33" s="288"/>
      <c r="Z33" s="450">
        <v>2456</v>
      </c>
      <c r="AA33" s="75">
        <v>4694</v>
      </c>
      <c r="AB33" s="288">
        <f t="shared" si="8"/>
        <v>52.322113336173842</v>
      </c>
      <c r="AC33" s="450">
        <v>1182</v>
      </c>
      <c r="AD33" s="75"/>
      <c r="AE33" s="75">
        <v>2374</v>
      </c>
      <c r="AF33" s="92">
        <f t="shared" si="9"/>
        <v>49.789385004212299</v>
      </c>
      <c r="AG33" s="92"/>
      <c r="AH33" s="120"/>
      <c r="AI33" s="120"/>
      <c r="AJ33" s="115"/>
    </row>
    <row r="34" spans="1:36" s="119" customFormat="1" x14ac:dyDescent="0.3">
      <c r="A34" s="118">
        <f t="shared" si="0"/>
        <v>1954</v>
      </c>
      <c r="B34" s="294" t="s">
        <v>120</v>
      </c>
      <c r="C34" s="449">
        <v>17795</v>
      </c>
      <c r="D34" s="449">
        <v>7231</v>
      </c>
      <c r="E34" s="449">
        <v>10564</v>
      </c>
      <c r="F34" s="451">
        <v>30594</v>
      </c>
      <c r="G34" s="137">
        <f t="shared" si="1"/>
        <v>58.164999673138524</v>
      </c>
      <c r="H34" s="288">
        <f t="shared" si="5"/>
        <v>34.529646335882852</v>
      </c>
      <c r="I34" s="75">
        <v>12139</v>
      </c>
      <c r="J34" s="449">
        <v>5620</v>
      </c>
      <c r="K34" s="449">
        <v>7228</v>
      </c>
      <c r="L34" s="449">
        <v>21499</v>
      </c>
      <c r="M34" s="135">
        <f t="shared" si="2"/>
        <v>56.463091306572402</v>
      </c>
      <c r="N34" s="135">
        <f t="shared" si="3"/>
        <v>26.140750732592213</v>
      </c>
      <c r="O34" s="289">
        <f t="shared" si="4"/>
        <v>33.62016837992465</v>
      </c>
      <c r="P34" s="450">
        <v>2210</v>
      </c>
      <c r="Q34" s="75">
        <v>10649</v>
      </c>
      <c r="R34" s="289">
        <f t="shared" si="6"/>
        <v>20.753122358906939</v>
      </c>
      <c r="S34" s="450">
        <v>3584</v>
      </c>
      <c r="T34" s="451"/>
      <c r="U34" s="451"/>
      <c r="V34" s="75">
        <v>6791</v>
      </c>
      <c r="W34" s="92">
        <f t="shared" si="7"/>
        <v>52.77573258724783</v>
      </c>
      <c r="X34" s="92"/>
      <c r="Y34" s="288"/>
      <c r="Z34" s="450">
        <v>2509</v>
      </c>
      <c r="AA34" s="75">
        <v>5005</v>
      </c>
      <c r="AB34" s="288">
        <f t="shared" si="8"/>
        <v>50.129870129870127</v>
      </c>
      <c r="AC34" s="450">
        <v>1198</v>
      </c>
      <c r="AD34" s="75"/>
      <c r="AE34" s="75">
        <v>2510</v>
      </c>
      <c r="AF34" s="92">
        <f t="shared" si="9"/>
        <v>47.729083665338642</v>
      </c>
      <c r="AG34" s="92"/>
      <c r="AH34" s="120"/>
      <c r="AI34" s="120"/>
      <c r="AJ34" s="115"/>
    </row>
    <row r="35" spans="1:36" s="119" customFormat="1" x14ac:dyDescent="0.3">
      <c r="A35" s="118">
        <f t="shared" si="0"/>
        <v>1955</v>
      </c>
      <c r="B35" s="294" t="s">
        <v>121</v>
      </c>
      <c r="C35" s="449">
        <v>18757</v>
      </c>
      <c r="D35" s="449">
        <v>7299</v>
      </c>
      <c r="E35" s="449">
        <v>11458</v>
      </c>
      <c r="F35" s="451">
        <v>30703</v>
      </c>
      <c r="G35" s="137">
        <f t="shared" si="1"/>
        <v>61.091749991857476</v>
      </c>
      <c r="H35" s="288">
        <f t="shared" si="5"/>
        <v>37.318828778946681</v>
      </c>
      <c r="I35" s="75">
        <v>13689</v>
      </c>
      <c r="J35" s="449">
        <v>5298</v>
      </c>
      <c r="K35" s="449">
        <v>6841</v>
      </c>
      <c r="L35" s="449">
        <v>21492</v>
      </c>
      <c r="M35" s="135">
        <f t="shared" si="2"/>
        <v>63.693467336683419</v>
      </c>
      <c r="N35" s="135">
        <f t="shared" si="3"/>
        <v>24.651032942490229</v>
      </c>
      <c r="O35" s="289">
        <f t="shared" si="4"/>
        <v>31.830448538991252</v>
      </c>
      <c r="P35" s="450">
        <v>2088</v>
      </c>
      <c r="Q35" s="75">
        <v>10651</v>
      </c>
      <c r="R35" s="289">
        <f t="shared" si="6"/>
        <v>19.603793071073138</v>
      </c>
      <c r="S35" s="450">
        <v>3973</v>
      </c>
      <c r="T35" s="451"/>
      <c r="U35" s="451"/>
      <c r="V35" s="75">
        <v>7105</v>
      </c>
      <c r="W35" s="92">
        <f t="shared" si="7"/>
        <v>55.918367346938773</v>
      </c>
      <c r="X35" s="92"/>
      <c r="Y35" s="288"/>
      <c r="Z35" s="450">
        <v>2732</v>
      </c>
      <c r="AA35" s="75">
        <v>5006</v>
      </c>
      <c r="AB35" s="288">
        <f t="shared" si="8"/>
        <v>54.574510587295244</v>
      </c>
      <c r="AC35" s="450">
        <v>1280</v>
      </c>
      <c r="AD35" s="75"/>
      <c r="AE35" s="75">
        <v>2300</v>
      </c>
      <c r="AF35" s="92">
        <f t="shared" si="9"/>
        <v>55.652173913043477</v>
      </c>
      <c r="AG35" s="92"/>
      <c r="AH35" s="120"/>
      <c r="AI35" s="120"/>
      <c r="AJ35" s="115"/>
    </row>
    <row r="36" spans="1:36" s="119" customFormat="1" x14ac:dyDescent="0.3">
      <c r="A36" s="118">
        <f t="shared" si="0"/>
        <v>1956</v>
      </c>
      <c r="B36" s="294" t="s">
        <v>122</v>
      </c>
      <c r="C36" s="449">
        <v>19675</v>
      </c>
      <c r="D36" s="449">
        <v>7333</v>
      </c>
      <c r="E36" s="449">
        <v>12342</v>
      </c>
      <c r="F36" s="451">
        <v>32287</v>
      </c>
      <c r="G36" s="137">
        <f t="shared" si="1"/>
        <v>60.937838758633504</v>
      </c>
      <c r="H36" s="288">
        <f t="shared" si="5"/>
        <v>38.22591135751231</v>
      </c>
      <c r="I36" s="75">
        <v>14723</v>
      </c>
      <c r="J36" s="449">
        <v>5802</v>
      </c>
      <c r="K36" s="449">
        <v>7887</v>
      </c>
      <c r="L36" s="449">
        <v>22758</v>
      </c>
      <c r="M36" s="135">
        <f t="shared" si="2"/>
        <v>64.693734071535289</v>
      </c>
      <c r="N36" s="135">
        <f t="shared" si="3"/>
        <v>25.494331663590824</v>
      </c>
      <c r="O36" s="289">
        <f t="shared" si="4"/>
        <v>34.655945162140789</v>
      </c>
      <c r="P36" s="450"/>
      <c r="Q36" s="75">
        <v>11449</v>
      </c>
      <c r="R36" s="289"/>
      <c r="S36" s="450">
        <v>4009</v>
      </c>
      <c r="T36" s="451"/>
      <c r="U36" s="451"/>
      <c r="V36" s="75">
        <v>7216</v>
      </c>
      <c r="W36" s="92">
        <f t="shared" si="7"/>
        <v>55.557095343680707</v>
      </c>
      <c r="X36" s="92"/>
      <c r="Y36" s="288"/>
      <c r="Z36" s="450">
        <v>2324</v>
      </c>
      <c r="AA36" s="75">
        <v>5188</v>
      </c>
      <c r="AB36" s="288">
        <f t="shared" si="8"/>
        <v>44.795682343870467</v>
      </c>
      <c r="AC36" s="450">
        <v>1284</v>
      </c>
      <c r="AD36" s="75"/>
      <c r="AE36" s="75">
        <v>2343</v>
      </c>
      <c r="AF36" s="92">
        <f t="shared" si="9"/>
        <v>54.801536491677339</v>
      </c>
      <c r="AG36" s="92"/>
      <c r="AH36" s="120"/>
      <c r="AI36" s="120"/>
      <c r="AJ36" s="115"/>
    </row>
    <row r="37" spans="1:36" s="119" customFormat="1" x14ac:dyDescent="0.3">
      <c r="A37" s="118">
        <f t="shared" si="0"/>
        <v>1957</v>
      </c>
      <c r="B37" s="294" t="s">
        <v>123</v>
      </c>
      <c r="C37" s="449">
        <v>20524</v>
      </c>
      <c r="D37" s="449">
        <v>7387</v>
      </c>
      <c r="E37" s="449">
        <v>13137</v>
      </c>
      <c r="F37" s="451">
        <v>31513</v>
      </c>
      <c r="G37" s="137">
        <f t="shared" si="1"/>
        <v>65.128677053914259</v>
      </c>
      <c r="H37" s="288">
        <f t="shared" si="5"/>
        <v>41.687557515945798</v>
      </c>
      <c r="I37" s="75">
        <v>15018</v>
      </c>
      <c r="J37" s="449">
        <v>6465</v>
      </c>
      <c r="K37" s="449">
        <v>8258</v>
      </c>
      <c r="L37" s="449">
        <v>22912</v>
      </c>
      <c r="M37" s="135">
        <f t="shared" si="2"/>
        <v>65.546438547486034</v>
      </c>
      <c r="N37" s="135">
        <f t="shared" si="3"/>
        <v>28.216655027932962</v>
      </c>
      <c r="O37" s="289">
        <f t="shared" si="4"/>
        <v>36.042248603351958</v>
      </c>
      <c r="P37" s="450">
        <v>2054</v>
      </c>
      <c r="Q37" s="75">
        <v>10947</v>
      </c>
      <c r="R37" s="289">
        <f t="shared" si="6"/>
        <v>18.763131451539234</v>
      </c>
      <c r="S37" s="75"/>
      <c r="T37" s="451"/>
      <c r="U37" s="451"/>
      <c r="V37" s="75">
        <v>7173</v>
      </c>
      <c r="W37" s="92"/>
      <c r="X37" s="92"/>
      <c r="Y37" s="288"/>
      <c r="Z37" s="75"/>
      <c r="AA37" s="75">
        <v>4940</v>
      </c>
      <c r="AB37" s="288"/>
      <c r="AC37" s="450">
        <v>1284</v>
      </c>
      <c r="AD37" s="75"/>
      <c r="AE37" s="75">
        <v>2500</v>
      </c>
      <c r="AF37" s="92">
        <f t="shared" si="9"/>
        <v>51.36</v>
      </c>
      <c r="AG37" s="92"/>
      <c r="AH37" s="120"/>
      <c r="AI37" s="120"/>
      <c r="AJ37" s="115"/>
    </row>
    <row r="38" spans="1:36" s="119" customFormat="1" x14ac:dyDescent="0.3">
      <c r="A38" s="118">
        <f t="shared" si="0"/>
        <v>1958</v>
      </c>
      <c r="B38" s="294" t="s">
        <v>124</v>
      </c>
      <c r="C38" s="449">
        <v>20627</v>
      </c>
      <c r="D38" s="449">
        <v>7314</v>
      </c>
      <c r="E38" s="449">
        <v>13313</v>
      </c>
      <c r="F38" s="451">
        <v>30646</v>
      </c>
      <c r="G38" s="137">
        <f t="shared" si="1"/>
        <v>67.30731579977811</v>
      </c>
      <c r="H38" s="288">
        <f t="shared" si="5"/>
        <v>43.441232134699469</v>
      </c>
      <c r="I38" s="75">
        <v>15167</v>
      </c>
      <c r="J38" s="449">
        <v>6359</v>
      </c>
      <c r="K38" s="449">
        <v>8659</v>
      </c>
      <c r="L38" s="449">
        <v>22447</v>
      </c>
      <c r="M38" s="135">
        <f t="shared" si="2"/>
        <v>67.56804918251882</v>
      </c>
      <c r="N38" s="135">
        <f t="shared" si="3"/>
        <v>28.328952644005881</v>
      </c>
      <c r="O38" s="289">
        <f t="shared" si="4"/>
        <v>38.57531073194636</v>
      </c>
      <c r="P38" s="450">
        <v>2128</v>
      </c>
      <c r="Q38" s="75">
        <v>10798</v>
      </c>
      <c r="R38" s="289">
        <f t="shared" si="6"/>
        <v>19.707353213558065</v>
      </c>
      <c r="S38" s="450">
        <v>4059</v>
      </c>
      <c r="T38" s="451"/>
      <c r="U38" s="451"/>
      <c r="V38" s="75">
        <v>7294</v>
      </c>
      <c r="W38" s="92">
        <f t="shared" si="7"/>
        <v>55.648478201261312</v>
      </c>
      <c r="X38" s="92"/>
      <c r="Y38" s="288"/>
      <c r="Z38" s="450">
        <v>2368</v>
      </c>
      <c r="AA38" s="75">
        <v>5194</v>
      </c>
      <c r="AB38" s="288">
        <f t="shared" si="8"/>
        <v>45.591066615325374</v>
      </c>
      <c r="AC38" s="75"/>
      <c r="AD38" s="75"/>
      <c r="AE38" s="75">
        <v>2541</v>
      </c>
      <c r="AF38" s="92"/>
      <c r="AG38" s="92"/>
      <c r="AH38" s="120"/>
      <c r="AI38" s="120"/>
      <c r="AJ38" s="115"/>
    </row>
    <row r="39" spans="1:36" s="119" customFormat="1" x14ac:dyDescent="0.3">
      <c r="A39" s="118">
        <f t="shared" si="0"/>
        <v>1959</v>
      </c>
      <c r="B39" s="294" t="s">
        <v>125</v>
      </c>
      <c r="C39" s="449">
        <v>22122</v>
      </c>
      <c r="D39" s="449">
        <v>8642</v>
      </c>
      <c r="E39" s="449">
        <v>13480</v>
      </c>
      <c r="F39" s="451">
        <v>33417</v>
      </c>
      <c r="G39" s="137">
        <f t="shared" si="1"/>
        <v>66.199838405601938</v>
      </c>
      <c r="H39" s="288">
        <f t="shared" si="5"/>
        <v>40.338749738157226</v>
      </c>
      <c r="I39" s="75">
        <v>15137</v>
      </c>
      <c r="J39" s="449">
        <v>6510</v>
      </c>
      <c r="K39" s="449">
        <v>8657</v>
      </c>
      <c r="L39" s="449">
        <v>23758</v>
      </c>
      <c r="M39" s="135">
        <f t="shared" si="2"/>
        <v>63.713275528243116</v>
      </c>
      <c r="N39" s="135">
        <f t="shared" si="3"/>
        <v>27.401296405421331</v>
      </c>
      <c r="O39" s="289">
        <f t="shared" si="4"/>
        <v>36.438252378146309</v>
      </c>
      <c r="P39" s="450">
        <v>6999</v>
      </c>
      <c r="Q39" s="75">
        <v>11628</v>
      </c>
      <c r="R39" s="289">
        <f t="shared" si="6"/>
        <v>60.190918472652221</v>
      </c>
      <c r="S39" s="75">
        <v>3957</v>
      </c>
      <c r="T39" s="451">
        <v>1646</v>
      </c>
      <c r="U39" s="451">
        <v>2311</v>
      </c>
      <c r="V39" s="75">
        <v>7521</v>
      </c>
      <c r="W39" s="92">
        <f t="shared" si="7"/>
        <v>52.612684483446351</v>
      </c>
      <c r="X39" s="92">
        <f>(T39*100)/V39</f>
        <v>21.885387581438639</v>
      </c>
      <c r="Y39" s="288">
        <f>(U39*100)/V39</f>
        <v>30.727296902007712</v>
      </c>
      <c r="Z39" s="450">
        <v>2469</v>
      </c>
      <c r="AA39" s="75">
        <v>5152</v>
      </c>
      <c r="AB39" s="288">
        <f t="shared" si="8"/>
        <v>47.923136645962735</v>
      </c>
      <c r="AC39" s="450">
        <v>1317</v>
      </c>
      <c r="AD39" s="75"/>
      <c r="AE39" s="75">
        <v>2578</v>
      </c>
      <c r="AF39" s="92">
        <f t="shared" si="9"/>
        <v>51.086113266097747</v>
      </c>
      <c r="AG39" s="92"/>
      <c r="AH39" s="120"/>
      <c r="AI39" s="120"/>
      <c r="AJ39" s="115"/>
    </row>
    <row r="40" spans="1:36" s="119" customFormat="1" x14ac:dyDescent="0.3">
      <c r="A40" s="118">
        <f t="shared" si="0"/>
        <v>1960</v>
      </c>
      <c r="B40" s="294" t="s">
        <v>126</v>
      </c>
      <c r="C40" s="449">
        <v>21786</v>
      </c>
      <c r="D40" s="449">
        <v>8544</v>
      </c>
      <c r="E40" s="449">
        <v>13242</v>
      </c>
      <c r="F40" s="451">
        <v>33295</v>
      </c>
      <c r="G40" s="137">
        <f t="shared" si="1"/>
        <v>65.433248235470785</v>
      </c>
      <c r="H40" s="288">
        <f t="shared" si="5"/>
        <v>39.771737498122839</v>
      </c>
      <c r="I40" s="449">
        <v>15233</v>
      </c>
      <c r="J40" s="449">
        <v>6277</v>
      </c>
      <c r="K40" s="449">
        <v>8860</v>
      </c>
      <c r="L40" s="449">
        <v>23365</v>
      </c>
      <c r="M40" s="135">
        <f t="shared" si="2"/>
        <v>65.195805692274774</v>
      </c>
      <c r="N40" s="135">
        <f t="shared" si="3"/>
        <v>26.864968970682646</v>
      </c>
      <c r="O40" s="289">
        <f t="shared" si="4"/>
        <v>37.919965760753264</v>
      </c>
      <c r="P40" s="450">
        <v>6797</v>
      </c>
      <c r="Q40" s="449">
        <v>11630</v>
      </c>
      <c r="R40" s="289">
        <f t="shared" si="6"/>
        <v>58.443680137575235</v>
      </c>
      <c r="S40" s="75">
        <v>3848</v>
      </c>
      <c r="T40" s="451">
        <v>1675</v>
      </c>
      <c r="U40" s="451">
        <v>2173</v>
      </c>
      <c r="V40" s="75">
        <v>7407</v>
      </c>
      <c r="W40" s="92">
        <f t="shared" si="7"/>
        <v>51.950857297151344</v>
      </c>
      <c r="X40" s="92">
        <f t="shared" ref="X40:X55" si="10">(T40*100)/V40</f>
        <v>22.613743755906576</v>
      </c>
      <c r="Y40" s="288">
        <f t="shared" ref="Y40:Y55" si="11">(U40*100)/V40</f>
        <v>29.337113541244769</v>
      </c>
      <c r="Z40" s="450">
        <v>2476</v>
      </c>
      <c r="AA40" s="75">
        <v>5331</v>
      </c>
      <c r="AB40" s="288">
        <f t="shared" si="8"/>
        <v>46.445319827424498</v>
      </c>
      <c r="AC40" s="450">
        <v>1571</v>
      </c>
      <c r="AD40" s="75"/>
      <c r="AE40" s="75">
        <v>2501</v>
      </c>
      <c r="AF40" s="92">
        <f t="shared" si="9"/>
        <v>62.814874050379849</v>
      </c>
      <c r="AG40" s="92"/>
      <c r="AH40" s="120"/>
      <c r="AI40" s="120"/>
      <c r="AJ40" s="115"/>
    </row>
    <row r="41" spans="1:36" s="119" customFormat="1" x14ac:dyDescent="0.3">
      <c r="A41" s="118">
        <f t="shared" si="0"/>
        <v>1961</v>
      </c>
      <c r="B41" s="294" t="s">
        <v>127</v>
      </c>
      <c r="C41" s="449">
        <v>22463</v>
      </c>
      <c r="D41" s="449">
        <v>8394</v>
      </c>
      <c r="E41" s="449">
        <v>14069</v>
      </c>
      <c r="F41" s="451">
        <v>33248</v>
      </c>
      <c r="G41" s="137">
        <f t="shared" si="1"/>
        <v>67.561958614051974</v>
      </c>
      <c r="H41" s="288">
        <f t="shared" si="5"/>
        <v>42.315327237728589</v>
      </c>
      <c r="I41" s="449">
        <v>17024</v>
      </c>
      <c r="J41" s="449">
        <v>6415</v>
      </c>
      <c r="K41" s="449">
        <v>8818</v>
      </c>
      <c r="L41" s="449">
        <v>23327</v>
      </c>
      <c r="M41" s="135">
        <f t="shared" si="2"/>
        <v>72.979808805247131</v>
      </c>
      <c r="N41" s="135">
        <f t="shared" si="3"/>
        <v>27.500321515840014</v>
      </c>
      <c r="O41" s="289">
        <f t="shared" si="4"/>
        <v>37.80168902987954</v>
      </c>
      <c r="P41" s="450"/>
      <c r="Q41" s="449">
        <v>12023</v>
      </c>
      <c r="R41" s="289"/>
      <c r="S41" s="75">
        <v>4058</v>
      </c>
      <c r="T41" s="451">
        <v>1713</v>
      </c>
      <c r="U41" s="451">
        <v>2345</v>
      </c>
      <c r="V41" s="75">
        <v>7367</v>
      </c>
      <c r="W41" s="92">
        <f t="shared" si="7"/>
        <v>55.083480385502916</v>
      </c>
      <c r="X41" s="92">
        <f t="shared" si="10"/>
        <v>23.25234152300801</v>
      </c>
      <c r="Y41" s="288">
        <f t="shared" si="11"/>
        <v>31.83113886249491</v>
      </c>
      <c r="Z41" s="450">
        <v>2362</v>
      </c>
      <c r="AA41" s="75">
        <v>5393</v>
      </c>
      <c r="AB41" s="288">
        <f t="shared" si="8"/>
        <v>43.797515297608008</v>
      </c>
      <c r="AC41" s="450">
        <v>1582</v>
      </c>
      <c r="AD41" s="75"/>
      <c r="AE41" s="75">
        <v>2638</v>
      </c>
      <c r="AF41" s="92">
        <f t="shared" si="9"/>
        <v>59.969673995451096</v>
      </c>
      <c r="AG41" s="92"/>
      <c r="AH41" s="120"/>
      <c r="AI41" s="120"/>
      <c r="AJ41" s="115"/>
    </row>
    <row r="42" spans="1:36" s="119" customFormat="1" x14ac:dyDescent="0.3">
      <c r="A42" s="118">
        <f t="shared" si="0"/>
        <v>1962</v>
      </c>
      <c r="B42" s="294" t="s">
        <v>128</v>
      </c>
      <c r="C42" s="449">
        <v>21681</v>
      </c>
      <c r="D42" s="449">
        <v>7955</v>
      </c>
      <c r="E42" s="449">
        <v>13726</v>
      </c>
      <c r="F42" s="451">
        <v>35036</v>
      </c>
      <c r="G42" s="137">
        <f t="shared" si="1"/>
        <v>61.882064162575638</v>
      </c>
      <c r="H42" s="288">
        <f t="shared" si="5"/>
        <v>39.176846671994518</v>
      </c>
      <c r="I42" s="449">
        <v>17544</v>
      </c>
      <c r="J42" s="449">
        <v>7207</v>
      </c>
      <c r="K42" s="449">
        <v>9817</v>
      </c>
      <c r="L42" s="449">
        <v>24628</v>
      </c>
      <c r="M42" s="135">
        <f t="shared" si="2"/>
        <v>71.235991554328407</v>
      </c>
      <c r="N42" s="135">
        <f t="shared" si="3"/>
        <v>29.263439987006659</v>
      </c>
      <c r="O42" s="289">
        <f t="shared" si="4"/>
        <v>39.86113366899464</v>
      </c>
      <c r="P42" s="450"/>
      <c r="Q42" s="449">
        <v>12428</v>
      </c>
      <c r="R42" s="289"/>
      <c r="S42" s="75">
        <v>4127</v>
      </c>
      <c r="T42" s="451">
        <v>1715</v>
      </c>
      <c r="U42" s="451">
        <v>2412</v>
      </c>
      <c r="V42" s="75">
        <v>7823</v>
      </c>
      <c r="W42" s="92">
        <f t="shared" si="7"/>
        <v>52.754697686309598</v>
      </c>
      <c r="X42" s="92">
        <f t="shared" si="10"/>
        <v>21.92253611146619</v>
      </c>
      <c r="Y42" s="288">
        <f t="shared" si="11"/>
        <v>30.832161574843411</v>
      </c>
      <c r="Z42" s="450">
        <v>2358</v>
      </c>
      <c r="AA42" s="75">
        <v>5430</v>
      </c>
      <c r="AB42" s="288">
        <f t="shared" si="8"/>
        <v>43.425414364640886</v>
      </c>
      <c r="AC42" s="450">
        <v>1657</v>
      </c>
      <c r="AD42" s="75"/>
      <c r="AE42" s="75">
        <v>2686</v>
      </c>
      <c r="AF42" s="92">
        <f t="shared" si="9"/>
        <v>61.690245718540581</v>
      </c>
      <c r="AG42" s="92"/>
      <c r="AH42" s="120"/>
      <c r="AI42" s="120"/>
      <c r="AJ42" s="115"/>
    </row>
    <row r="43" spans="1:36" s="119" customFormat="1" x14ac:dyDescent="0.3">
      <c r="A43" s="118">
        <f t="shared" si="0"/>
        <v>1963</v>
      </c>
      <c r="B43" s="294" t="s">
        <v>129</v>
      </c>
      <c r="C43" s="449">
        <v>25340</v>
      </c>
      <c r="D43" s="449">
        <v>9052</v>
      </c>
      <c r="E43" s="449">
        <v>16288</v>
      </c>
      <c r="F43" s="451">
        <v>35553</v>
      </c>
      <c r="G43" s="137">
        <f t="shared" si="1"/>
        <v>71.273872809608193</v>
      </c>
      <c r="H43" s="288">
        <f t="shared" si="5"/>
        <v>45.813292830422185</v>
      </c>
      <c r="I43" s="449">
        <v>17773</v>
      </c>
      <c r="J43" s="449">
        <v>7395</v>
      </c>
      <c r="K43" s="449">
        <v>10149</v>
      </c>
      <c r="L43" s="449">
        <v>25678</v>
      </c>
      <c r="M43" s="135">
        <f t="shared" si="2"/>
        <v>69.214892125554954</v>
      </c>
      <c r="N43" s="135">
        <f t="shared" si="3"/>
        <v>28.79897188254537</v>
      </c>
      <c r="O43" s="289">
        <f t="shared" si="4"/>
        <v>39.524106238803647</v>
      </c>
      <c r="P43" s="450">
        <v>16118</v>
      </c>
      <c r="Q43" s="449">
        <v>12553</v>
      </c>
      <c r="R43" s="289">
        <f t="shared" si="6"/>
        <v>128.3995857563929</v>
      </c>
      <c r="S43" s="75">
        <v>4690</v>
      </c>
      <c r="T43" s="451">
        <v>1926</v>
      </c>
      <c r="U43" s="451">
        <v>2764</v>
      </c>
      <c r="V43" s="75">
        <v>7802</v>
      </c>
      <c r="W43" s="92">
        <f t="shared" si="7"/>
        <v>60.112791591899516</v>
      </c>
      <c r="X43" s="92">
        <f t="shared" si="10"/>
        <v>24.685977954370674</v>
      </c>
      <c r="Y43" s="288">
        <f t="shared" si="11"/>
        <v>35.426813637528838</v>
      </c>
      <c r="Z43" s="75"/>
      <c r="AA43" s="75">
        <v>5623</v>
      </c>
      <c r="AB43" s="288"/>
      <c r="AC43" s="75">
        <v>1632</v>
      </c>
      <c r="AD43" s="75">
        <v>1037</v>
      </c>
      <c r="AE43" s="75">
        <v>2665</v>
      </c>
      <c r="AF43" s="92">
        <f t="shared" si="9"/>
        <v>61.238273921200751</v>
      </c>
      <c r="AG43" s="92">
        <f>(AD43*100)/AE43</f>
        <v>38.911819887429644</v>
      </c>
      <c r="AH43" s="120"/>
      <c r="AI43" s="120"/>
      <c r="AJ43" s="115"/>
    </row>
    <row r="44" spans="1:36" s="119" customFormat="1" x14ac:dyDescent="0.3">
      <c r="A44" s="118">
        <f t="shared" si="0"/>
        <v>1964</v>
      </c>
      <c r="B44" s="294" t="s">
        <v>130</v>
      </c>
      <c r="C44" s="449">
        <v>24901</v>
      </c>
      <c r="D44" s="449">
        <v>9952</v>
      </c>
      <c r="E44" s="449">
        <v>14949</v>
      </c>
      <c r="F44" s="451">
        <v>37853</v>
      </c>
      <c r="G44" s="137">
        <f t="shared" si="1"/>
        <v>65.783425355982359</v>
      </c>
      <c r="H44" s="288">
        <f t="shared" si="5"/>
        <v>39.492246321295539</v>
      </c>
      <c r="I44" s="449">
        <v>19494</v>
      </c>
      <c r="J44" s="449">
        <v>7468</v>
      </c>
      <c r="K44" s="449">
        <v>10305</v>
      </c>
      <c r="L44" s="449">
        <v>26450</v>
      </c>
      <c r="M44" s="135">
        <f t="shared" si="2"/>
        <v>73.701323251417776</v>
      </c>
      <c r="N44" s="135">
        <f t="shared" si="3"/>
        <v>28.234404536862005</v>
      </c>
      <c r="O44" s="289">
        <f t="shared" si="4"/>
        <v>38.960302457466916</v>
      </c>
      <c r="P44" s="450">
        <v>8411</v>
      </c>
      <c r="Q44" s="449">
        <v>13850</v>
      </c>
      <c r="R44" s="289">
        <f t="shared" si="6"/>
        <v>60.729241877256321</v>
      </c>
      <c r="S44" s="75">
        <v>4415</v>
      </c>
      <c r="T44" s="451">
        <v>1892</v>
      </c>
      <c r="U44" s="451">
        <v>2523</v>
      </c>
      <c r="V44" s="75">
        <v>8509</v>
      </c>
      <c r="W44" s="92">
        <f t="shared" si="7"/>
        <v>51.886238100834412</v>
      </c>
      <c r="X44" s="92">
        <f t="shared" si="10"/>
        <v>22.235280291456107</v>
      </c>
      <c r="Y44" s="288">
        <f t="shared" si="11"/>
        <v>29.650957809378305</v>
      </c>
      <c r="Z44" s="450">
        <v>4349</v>
      </c>
      <c r="AA44" s="75">
        <v>6101</v>
      </c>
      <c r="AB44" s="288">
        <f t="shared" si="8"/>
        <v>71.283396164563186</v>
      </c>
      <c r="AC44" s="450">
        <v>1685</v>
      </c>
      <c r="AD44" s="75"/>
      <c r="AE44" s="75">
        <v>3008</v>
      </c>
      <c r="AF44" s="92">
        <f t="shared" si="9"/>
        <v>56.017287234042556</v>
      </c>
      <c r="AG44" s="92"/>
      <c r="AH44" s="120"/>
      <c r="AI44" s="120"/>
      <c r="AJ44" s="115"/>
    </row>
    <row r="45" spans="1:36" s="119" customFormat="1" x14ac:dyDescent="0.3">
      <c r="A45" s="118">
        <f t="shared" si="0"/>
        <v>1965</v>
      </c>
      <c r="B45" s="294" t="s">
        <v>131</v>
      </c>
      <c r="C45" s="449">
        <v>26984</v>
      </c>
      <c r="D45" s="449">
        <v>10195</v>
      </c>
      <c r="E45" s="449">
        <v>16789</v>
      </c>
      <c r="F45" s="451">
        <v>37457</v>
      </c>
      <c r="G45" s="137">
        <f t="shared" si="1"/>
        <v>72.039939130202626</v>
      </c>
      <c r="H45" s="288">
        <f t="shared" si="5"/>
        <v>44.822062631817815</v>
      </c>
      <c r="I45" s="75">
        <v>18278</v>
      </c>
      <c r="J45" s="449">
        <v>7960</v>
      </c>
      <c r="K45" s="449">
        <v>11534</v>
      </c>
      <c r="L45" s="449">
        <v>26922</v>
      </c>
      <c r="M45" s="135">
        <f t="shared" si="2"/>
        <v>67.892429982913598</v>
      </c>
      <c r="N45" s="135">
        <f t="shared" si="3"/>
        <v>29.56689696159275</v>
      </c>
      <c r="O45" s="289">
        <f t="shared" si="4"/>
        <v>42.842285119976225</v>
      </c>
      <c r="P45" s="450">
        <v>10246</v>
      </c>
      <c r="Q45" s="75">
        <v>13516</v>
      </c>
      <c r="R45" s="289">
        <f t="shared" si="6"/>
        <v>75.806451612903231</v>
      </c>
      <c r="S45" s="75">
        <v>4635</v>
      </c>
      <c r="T45" s="451">
        <v>1984</v>
      </c>
      <c r="U45" s="451">
        <v>2651</v>
      </c>
      <c r="V45" s="75">
        <v>8403</v>
      </c>
      <c r="W45" s="92">
        <f t="shared" si="7"/>
        <v>55.158871831488753</v>
      </c>
      <c r="X45" s="92">
        <f t="shared" si="10"/>
        <v>23.610615256456029</v>
      </c>
      <c r="Y45" s="288">
        <f t="shared" si="11"/>
        <v>31.548256575032728</v>
      </c>
      <c r="Z45" s="450">
        <v>3139</v>
      </c>
      <c r="AA45" s="75">
        <v>5923</v>
      </c>
      <c r="AB45" s="288">
        <f t="shared" si="8"/>
        <v>52.996792166132025</v>
      </c>
      <c r="AC45" s="75">
        <v>1946</v>
      </c>
      <c r="AD45" s="75">
        <v>1187</v>
      </c>
      <c r="AE45" s="75">
        <v>2918</v>
      </c>
      <c r="AF45" s="92">
        <f t="shared" si="9"/>
        <v>66.689513365318717</v>
      </c>
      <c r="AG45" s="92">
        <f t="shared" ref="AG45:AG62" si="12">(AD45*100)/AE45</f>
        <v>40.678546949965728</v>
      </c>
      <c r="AH45" s="120"/>
      <c r="AI45" s="120"/>
      <c r="AJ45" s="115"/>
    </row>
    <row r="46" spans="1:36" s="119" customFormat="1" x14ac:dyDescent="0.3">
      <c r="A46" s="118">
        <f t="shared" si="0"/>
        <v>1966</v>
      </c>
      <c r="B46" s="294" t="s">
        <v>132</v>
      </c>
      <c r="C46" s="449">
        <v>28929</v>
      </c>
      <c r="D46" s="449">
        <v>11397</v>
      </c>
      <c r="E46" s="449">
        <v>17532</v>
      </c>
      <c r="F46" s="451">
        <v>39056</v>
      </c>
      <c r="G46" s="137">
        <f t="shared" si="1"/>
        <v>74.070565342072925</v>
      </c>
      <c r="H46" s="288">
        <f t="shared" si="5"/>
        <v>44.889389594428515</v>
      </c>
      <c r="I46" s="75">
        <v>19768</v>
      </c>
      <c r="J46" s="449">
        <v>7613</v>
      </c>
      <c r="K46" s="449">
        <v>10665</v>
      </c>
      <c r="L46" s="449">
        <v>27557</v>
      </c>
      <c r="M46" s="135">
        <f t="shared" si="2"/>
        <v>71.734949377653592</v>
      </c>
      <c r="N46" s="135">
        <f t="shared" si="3"/>
        <v>27.626374423921327</v>
      </c>
      <c r="O46" s="289">
        <f t="shared" si="4"/>
        <v>38.701600319338098</v>
      </c>
      <c r="P46" s="450">
        <v>10615</v>
      </c>
      <c r="Q46" s="75">
        <v>14280</v>
      </c>
      <c r="R46" s="289">
        <f t="shared" si="6"/>
        <v>74.334733893557427</v>
      </c>
      <c r="S46" s="75">
        <v>4887</v>
      </c>
      <c r="T46" s="451">
        <v>2161</v>
      </c>
      <c r="U46" s="451">
        <v>2726</v>
      </c>
      <c r="V46" s="75">
        <v>8967</v>
      </c>
      <c r="W46" s="92">
        <f t="shared" si="7"/>
        <v>54.499832719973234</v>
      </c>
      <c r="X46" s="92">
        <f t="shared" si="10"/>
        <v>24.099475855916136</v>
      </c>
      <c r="Y46" s="288">
        <f t="shared" si="11"/>
        <v>30.400356864057098</v>
      </c>
      <c r="Z46" s="450">
        <v>4698</v>
      </c>
      <c r="AA46" s="75">
        <v>6443</v>
      </c>
      <c r="AB46" s="288">
        <f t="shared" si="8"/>
        <v>72.916343318329965</v>
      </c>
      <c r="AC46" s="75">
        <v>1793</v>
      </c>
      <c r="AD46" s="75">
        <v>1054</v>
      </c>
      <c r="AE46" s="75">
        <v>3051</v>
      </c>
      <c r="AF46" s="92">
        <f t="shared" si="9"/>
        <v>58.767617174696824</v>
      </c>
      <c r="AG46" s="92">
        <f t="shared" si="12"/>
        <v>34.546050475254013</v>
      </c>
      <c r="AH46" s="120"/>
      <c r="AI46" s="120"/>
      <c r="AJ46" s="115"/>
    </row>
    <row r="47" spans="1:36" s="119" customFormat="1" x14ac:dyDescent="0.3">
      <c r="A47" s="118">
        <f t="shared" si="0"/>
        <v>1967</v>
      </c>
      <c r="B47" s="294" t="s">
        <v>133</v>
      </c>
      <c r="C47" s="449">
        <v>27575</v>
      </c>
      <c r="D47" s="449">
        <v>10198</v>
      </c>
      <c r="E47" s="449">
        <v>17377</v>
      </c>
      <c r="F47" s="451">
        <v>38161</v>
      </c>
      <c r="G47" s="137">
        <f t="shared" si="1"/>
        <v>72.259636801970601</v>
      </c>
      <c r="H47" s="288">
        <f t="shared" si="5"/>
        <v>45.536018448153875</v>
      </c>
      <c r="I47" s="75">
        <v>20389</v>
      </c>
      <c r="J47" s="449">
        <v>8294</v>
      </c>
      <c r="K47" s="449">
        <v>11474</v>
      </c>
      <c r="L47" s="449">
        <v>27272</v>
      </c>
      <c r="M47" s="135">
        <f t="shared" si="2"/>
        <v>74.761660310941622</v>
      </c>
      <c r="N47" s="135">
        <f t="shared" si="3"/>
        <v>30.412144323848636</v>
      </c>
      <c r="O47" s="289">
        <f t="shared" si="4"/>
        <v>42.072455265473749</v>
      </c>
      <c r="P47" s="450"/>
      <c r="Q47" s="75">
        <v>14058</v>
      </c>
      <c r="R47" s="289"/>
      <c r="S47" s="75">
        <v>5092</v>
      </c>
      <c r="T47" s="451">
        <v>2196</v>
      </c>
      <c r="U47" s="451">
        <v>2896</v>
      </c>
      <c r="V47" s="75">
        <v>8725</v>
      </c>
      <c r="W47" s="92">
        <f t="shared" si="7"/>
        <v>58.361031518624642</v>
      </c>
      <c r="X47" s="92">
        <f t="shared" si="10"/>
        <v>25.169054441260744</v>
      </c>
      <c r="Y47" s="288">
        <f t="shared" si="11"/>
        <v>33.191977077363894</v>
      </c>
      <c r="Z47" s="450">
        <v>4614</v>
      </c>
      <c r="AA47" s="75">
        <v>6465</v>
      </c>
      <c r="AB47" s="288">
        <f t="shared" si="8"/>
        <v>71.368909512761022</v>
      </c>
      <c r="AC47" s="75">
        <v>1805</v>
      </c>
      <c r="AD47" s="75">
        <v>1075</v>
      </c>
      <c r="AE47" s="75">
        <v>3098</v>
      </c>
      <c r="AF47" s="92">
        <f t="shared" si="9"/>
        <v>58.263395739186571</v>
      </c>
      <c r="AG47" s="92">
        <f t="shared" si="12"/>
        <v>34.699806326662362</v>
      </c>
      <c r="AH47" s="120"/>
      <c r="AI47" s="120"/>
      <c r="AJ47" s="115"/>
    </row>
    <row r="48" spans="1:36" s="119" customFormat="1" x14ac:dyDescent="0.3">
      <c r="A48" s="118">
        <f t="shared" si="0"/>
        <v>1968</v>
      </c>
      <c r="B48" s="294" t="s">
        <v>134</v>
      </c>
      <c r="C48" s="449">
        <v>28876</v>
      </c>
      <c r="D48" s="449">
        <v>11726</v>
      </c>
      <c r="E48" s="449">
        <v>17150</v>
      </c>
      <c r="F48" s="451">
        <v>40278</v>
      </c>
      <c r="G48" s="137">
        <f t="shared" si="1"/>
        <v>71.691742390386807</v>
      </c>
      <c r="H48" s="288">
        <f t="shared" si="5"/>
        <v>42.579075425790755</v>
      </c>
      <c r="I48" s="75">
        <v>20776</v>
      </c>
      <c r="J48" s="449">
        <v>8668</v>
      </c>
      <c r="K48" s="449">
        <v>11721</v>
      </c>
      <c r="L48" s="449">
        <v>28957</v>
      </c>
      <c r="M48" s="135">
        <f t="shared" si="2"/>
        <v>71.747763925821047</v>
      </c>
      <c r="N48" s="135">
        <f t="shared" si="3"/>
        <v>29.934040128466346</v>
      </c>
      <c r="O48" s="289">
        <f t="shared" si="4"/>
        <v>40.477259384604757</v>
      </c>
      <c r="P48" s="450">
        <v>9825</v>
      </c>
      <c r="Q48" s="75">
        <v>15362</v>
      </c>
      <c r="R48" s="289">
        <f t="shared" si="6"/>
        <v>63.956516078635595</v>
      </c>
      <c r="S48" s="75">
        <v>5161</v>
      </c>
      <c r="T48" s="451">
        <v>2213</v>
      </c>
      <c r="U48" s="451">
        <v>2948</v>
      </c>
      <c r="V48" s="75">
        <v>9571</v>
      </c>
      <c r="W48" s="92">
        <f t="shared" si="7"/>
        <v>53.923309998955176</v>
      </c>
      <c r="X48" s="92">
        <f t="shared" si="10"/>
        <v>23.121930832723855</v>
      </c>
      <c r="Y48" s="288">
        <f t="shared" si="11"/>
        <v>30.801379166231325</v>
      </c>
      <c r="Z48" s="450">
        <v>4732</v>
      </c>
      <c r="AA48" s="75">
        <v>7070</v>
      </c>
      <c r="AB48" s="288">
        <f t="shared" si="8"/>
        <v>66.930693069306926</v>
      </c>
      <c r="AC48" s="75">
        <v>1677</v>
      </c>
      <c r="AD48" s="75">
        <v>1025</v>
      </c>
      <c r="AE48" s="75">
        <v>3141</v>
      </c>
      <c r="AF48" s="92">
        <f t="shared" si="9"/>
        <v>53.390639923591216</v>
      </c>
      <c r="AG48" s="92">
        <f t="shared" si="12"/>
        <v>32.632919452403691</v>
      </c>
      <c r="AH48" s="120"/>
      <c r="AI48" s="120"/>
      <c r="AJ48" s="115"/>
    </row>
    <row r="49" spans="1:36" s="119" customFormat="1" x14ac:dyDescent="0.3">
      <c r="A49" s="118">
        <f t="shared" si="0"/>
        <v>1969</v>
      </c>
      <c r="B49" s="294" t="s">
        <v>135</v>
      </c>
      <c r="C49" s="449">
        <v>27438</v>
      </c>
      <c r="D49" s="449">
        <v>9740</v>
      </c>
      <c r="E49" s="75">
        <v>17698</v>
      </c>
      <c r="F49" s="451">
        <v>39040</v>
      </c>
      <c r="G49" s="137">
        <f t="shared" si="1"/>
        <v>70.281762295081961</v>
      </c>
      <c r="H49" s="288">
        <f t="shared" si="5"/>
        <v>45.332991803278688</v>
      </c>
      <c r="I49" s="449">
        <v>22287</v>
      </c>
      <c r="J49" s="449">
        <v>8631</v>
      </c>
      <c r="K49" s="449">
        <v>12145</v>
      </c>
      <c r="L49" s="449">
        <v>27910</v>
      </c>
      <c r="M49" s="135">
        <f t="shared" si="2"/>
        <v>79.853099247581511</v>
      </c>
      <c r="N49" s="135">
        <f t="shared" si="3"/>
        <v>30.924399856682193</v>
      </c>
      <c r="O49" s="289">
        <f t="shared" si="4"/>
        <v>43.514869222500899</v>
      </c>
      <c r="P49" s="450">
        <v>9228</v>
      </c>
      <c r="Q49" s="449">
        <v>15095</v>
      </c>
      <c r="R49" s="289">
        <f t="shared" si="6"/>
        <v>61.132825438887046</v>
      </c>
      <c r="S49" s="75">
        <v>4972</v>
      </c>
      <c r="T49" s="451">
        <v>2202</v>
      </c>
      <c r="U49" s="451">
        <v>2770</v>
      </c>
      <c r="V49" s="75">
        <v>8990</v>
      </c>
      <c r="W49" s="92">
        <f t="shared" si="7"/>
        <v>55.305895439377089</v>
      </c>
      <c r="X49" s="92">
        <f t="shared" si="10"/>
        <v>24.493882091212459</v>
      </c>
      <c r="Y49" s="288">
        <f t="shared" si="11"/>
        <v>30.812013348164626</v>
      </c>
      <c r="Z49" s="450">
        <v>5757</v>
      </c>
      <c r="AA49" s="75">
        <v>6897</v>
      </c>
      <c r="AB49" s="288">
        <f t="shared" si="8"/>
        <v>83.471074380165291</v>
      </c>
      <c r="AC49" s="75">
        <v>1906</v>
      </c>
      <c r="AD49" s="75">
        <v>1249</v>
      </c>
      <c r="AE49" s="75">
        <v>3170</v>
      </c>
      <c r="AF49" s="92">
        <f t="shared" si="9"/>
        <v>60.126182965299684</v>
      </c>
      <c r="AG49" s="92">
        <f t="shared" si="12"/>
        <v>39.4006309148265</v>
      </c>
      <c r="AH49" s="120"/>
      <c r="AI49" s="120"/>
      <c r="AJ49" s="115"/>
    </row>
    <row r="50" spans="1:36" s="119" customFormat="1" x14ac:dyDescent="0.3">
      <c r="A50" s="118">
        <f t="shared" si="0"/>
        <v>1970</v>
      </c>
      <c r="B50" s="294" t="s">
        <v>136</v>
      </c>
      <c r="C50" s="449">
        <v>28194</v>
      </c>
      <c r="D50" s="449">
        <v>9194</v>
      </c>
      <c r="E50" s="75">
        <v>19000</v>
      </c>
      <c r="F50" s="451">
        <v>41858</v>
      </c>
      <c r="G50" s="137">
        <f t="shared" si="1"/>
        <v>67.356299870992402</v>
      </c>
      <c r="H50" s="288">
        <f t="shared" si="5"/>
        <v>45.391561947536907</v>
      </c>
      <c r="I50" s="449">
        <v>21421</v>
      </c>
      <c r="J50" s="75">
        <v>9390</v>
      </c>
      <c r="K50" s="449">
        <v>12897</v>
      </c>
      <c r="L50" s="449">
        <v>29275</v>
      </c>
      <c r="M50" s="135">
        <f t="shared" si="2"/>
        <v>73.171648163962431</v>
      </c>
      <c r="N50" s="135">
        <f t="shared" si="3"/>
        <v>32.075149444918871</v>
      </c>
      <c r="O50" s="289">
        <f t="shared" si="4"/>
        <v>44.05465414175918</v>
      </c>
      <c r="P50" s="450">
        <v>9596</v>
      </c>
      <c r="Q50" s="449">
        <v>16383</v>
      </c>
      <c r="R50" s="289">
        <f t="shared" si="6"/>
        <v>58.572910944271499</v>
      </c>
      <c r="S50" s="75">
        <v>5864</v>
      </c>
      <c r="T50" s="451">
        <v>2588</v>
      </c>
      <c r="U50" s="451">
        <v>3276</v>
      </c>
      <c r="V50" s="75">
        <v>9771</v>
      </c>
      <c r="W50" s="92">
        <f t="shared" si="7"/>
        <v>60.014328113806158</v>
      </c>
      <c r="X50" s="92">
        <f t="shared" si="10"/>
        <v>26.486541807389212</v>
      </c>
      <c r="Y50" s="288">
        <f t="shared" si="11"/>
        <v>33.527786306416949</v>
      </c>
      <c r="Z50" s="450">
        <v>4935</v>
      </c>
      <c r="AA50" s="75">
        <v>7084</v>
      </c>
      <c r="AB50" s="288">
        <f t="shared" si="8"/>
        <v>69.664031620553359</v>
      </c>
      <c r="AC50" s="75">
        <v>1824</v>
      </c>
      <c r="AD50" s="75">
        <v>1145</v>
      </c>
      <c r="AE50" s="75">
        <v>3058</v>
      </c>
      <c r="AF50" s="92">
        <f t="shared" si="9"/>
        <v>59.646827992151735</v>
      </c>
      <c r="AG50" s="92">
        <f t="shared" si="12"/>
        <v>37.442773054283848</v>
      </c>
      <c r="AH50" s="120"/>
      <c r="AI50" s="120"/>
      <c r="AJ50" s="115"/>
    </row>
    <row r="51" spans="1:36" s="119" customFormat="1" x14ac:dyDescent="0.3">
      <c r="A51" s="118">
        <f t="shared" si="0"/>
        <v>1971</v>
      </c>
      <c r="B51" s="294" t="s">
        <v>137</v>
      </c>
      <c r="C51" s="449">
        <v>27080</v>
      </c>
      <c r="D51" s="449">
        <v>8490</v>
      </c>
      <c r="E51" s="75">
        <f>C51-D51</f>
        <v>18590</v>
      </c>
      <c r="F51" s="451">
        <v>40098</v>
      </c>
      <c r="G51" s="137">
        <f t="shared" si="1"/>
        <v>67.53454037607861</v>
      </c>
      <c r="H51" s="288">
        <f t="shared" si="5"/>
        <v>46.36141453439074</v>
      </c>
      <c r="I51" s="449">
        <v>21011</v>
      </c>
      <c r="J51" s="75">
        <v>8995</v>
      </c>
      <c r="K51" s="449">
        <v>12426</v>
      </c>
      <c r="L51" s="449">
        <v>29593</v>
      </c>
      <c r="M51" s="135">
        <f t="shared" si="2"/>
        <v>70.999898624674756</v>
      </c>
      <c r="N51" s="135">
        <f t="shared" si="3"/>
        <v>30.395701686209577</v>
      </c>
      <c r="O51" s="289">
        <f t="shared" si="4"/>
        <v>41.989659716824924</v>
      </c>
      <c r="P51" s="450">
        <v>9884</v>
      </c>
      <c r="Q51" s="449">
        <v>15402</v>
      </c>
      <c r="R51" s="289">
        <f t="shared" si="6"/>
        <v>64.173483963121669</v>
      </c>
      <c r="S51" s="75">
        <v>5291</v>
      </c>
      <c r="T51" s="451">
        <v>2296</v>
      </c>
      <c r="U51" s="451">
        <v>2995</v>
      </c>
      <c r="V51" s="75">
        <v>9305</v>
      </c>
      <c r="W51" s="92">
        <f t="shared" si="7"/>
        <v>56.861902203116607</v>
      </c>
      <c r="X51" s="92">
        <f t="shared" si="10"/>
        <v>24.674905964535196</v>
      </c>
      <c r="Y51" s="288">
        <f t="shared" si="11"/>
        <v>32.186996238581408</v>
      </c>
      <c r="Z51" s="450">
        <v>4624</v>
      </c>
      <c r="AA51" s="75">
        <v>7331</v>
      </c>
      <c r="AB51" s="288">
        <f t="shared" si="8"/>
        <v>63.074614650115947</v>
      </c>
      <c r="AC51" s="75">
        <v>1885</v>
      </c>
      <c r="AD51" s="75">
        <v>1251</v>
      </c>
      <c r="AE51" s="75">
        <v>3197</v>
      </c>
      <c r="AF51" s="92">
        <f t="shared" si="9"/>
        <v>58.961526431029093</v>
      </c>
      <c r="AG51" s="92">
        <f t="shared" si="12"/>
        <v>39.130434782608695</v>
      </c>
      <c r="AH51" s="120"/>
      <c r="AI51" s="120"/>
      <c r="AJ51" s="115"/>
    </row>
    <row r="52" spans="1:36" s="119" customFormat="1" x14ac:dyDescent="0.3">
      <c r="A52" s="118">
        <f t="shared" si="0"/>
        <v>1972</v>
      </c>
      <c r="B52" s="294" t="s">
        <v>138</v>
      </c>
      <c r="C52" s="449">
        <v>28549</v>
      </c>
      <c r="D52" s="449">
        <v>8951</v>
      </c>
      <c r="E52" s="75">
        <f t="shared" ref="E52:E61" si="13">C52-D52</f>
        <v>19598</v>
      </c>
      <c r="F52" s="451">
        <v>40114</v>
      </c>
      <c r="G52" s="137">
        <f t="shared" si="1"/>
        <v>71.16966645061575</v>
      </c>
      <c r="H52" s="288">
        <f t="shared" si="5"/>
        <v>48.855761080919379</v>
      </c>
      <c r="I52" s="75">
        <v>21635</v>
      </c>
      <c r="J52" s="75">
        <v>8978</v>
      </c>
      <c r="K52" s="449">
        <v>12033</v>
      </c>
      <c r="L52" s="449">
        <v>28899</v>
      </c>
      <c r="M52" s="135">
        <f t="shared" si="2"/>
        <v>74.864182151631539</v>
      </c>
      <c r="N52" s="135">
        <f t="shared" si="3"/>
        <v>31.066818921069935</v>
      </c>
      <c r="O52" s="289">
        <f t="shared" si="4"/>
        <v>41.638118966054186</v>
      </c>
      <c r="P52" s="450">
        <v>9810</v>
      </c>
      <c r="Q52" s="75">
        <v>15757</v>
      </c>
      <c r="R52" s="289">
        <f t="shared" si="6"/>
        <v>62.258044043916989</v>
      </c>
      <c r="S52" s="75">
        <v>5273</v>
      </c>
      <c r="T52" s="451">
        <v>2278</v>
      </c>
      <c r="U52" s="451">
        <v>2995</v>
      </c>
      <c r="V52" s="75">
        <v>9371</v>
      </c>
      <c r="W52" s="92">
        <f t="shared" si="7"/>
        <v>56.269341585743248</v>
      </c>
      <c r="X52" s="92">
        <f t="shared" si="10"/>
        <v>24.30903852310319</v>
      </c>
      <c r="Y52" s="288">
        <f t="shared" si="11"/>
        <v>31.960303062640058</v>
      </c>
      <c r="Z52" s="75"/>
      <c r="AA52" s="75">
        <v>7085</v>
      </c>
      <c r="AB52" s="288"/>
      <c r="AC52" s="75">
        <v>1746</v>
      </c>
      <c r="AD52" s="75">
        <v>1194</v>
      </c>
      <c r="AE52" s="75">
        <v>3115</v>
      </c>
      <c r="AF52" s="92">
        <f t="shared" si="9"/>
        <v>56.051364365971111</v>
      </c>
      <c r="AG52" s="92">
        <f t="shared" si="12"/>
        <v>38.330658105939008</v>
      </c>
      <c r="AH52" s="120"/>
      <c r="AI52" s="120"/>
      <c r="AJ52" s="115"/>
    </row>
    <row r="53" spans="1:36" s="119" customFormat="1" x14ac:dyDescent="0.3">
      <c r="A53" s="118">
        <f t="shared" si="0"/>
        <v>1973</v>
      </c>
      <c r="B53" s="294" t="s">
        <v>139</v>
      </c>
      <c r="C53" s="449">
        <v>28397</v>
      </c>
      <c r="D53" s="449">
        <v>8441</v>
      </c>
      <c r="E53" s="75">
        <f t="shared" si="13"/>
        <v>19956</v>
      </c>
      <c r="F53" s="451">
        <v>39763</v>
      </c>
      <c r="G53" s="137">
        <f t="shared" si="1"/>
        <v>71.415637653094592</v>
      </c>
      <c r="H53" s="288">
        <f t="shared" si="5"/>
        <v>50.187360108643716</v>
      </c>
      <c r="I53" s="75">
        <v>22362</v>
      </c>
      <c r="J53" s="75">
        <v>9429</v>
      </c>
      <c r="K53" s="449">
        <v>12206</v>
      </c>
      <c r="L53" s="449">
        <v>29784</v>
      </c>
      <c r="M53" s="135">
        <f t="shared" si="2"/>
        <v>75.080580177276389</v>
      </c>
      <c r="N53" s="135">
        <f t="shared" si="3"/>
        <v>31.657937147461723</v>
      </c>
      <c r="O53" s="289">
        <f t="shared" si="4"/>
        <v>40.981735159817354</v>
      </c>
      <c r="P53" s="450"/>
      <c r="Q53" s="75">
        <v>15950</v>
      </c>
      <c r="R53" s="289"/>
      <c r="S53" s="75">
        <v>5306</v>
      </c>
      <c r="T53" s="451">
        <v>2301</v>
      </c>
      <c r="U53" s="451">
        <v>3005</v>
      </c>
      <c r="V53" s="75">
        <v>9581</v>
      </c>
      <c r="W53" s="92">
        <f t="shared" si="7"/>
        <v>55.380440455067323</v>
      </c>
      <c r="X53" s="92">
        <f t="shared" si="10"/>
        <v>24.01628222523745</v>
      </c>
      <c r="Y53" s="288">
        <f t="shared" si="11"/>
        <v>31.364158229829872</v>
      </c>
      <c r="Z53" s="75"/>
      <c r="AA53" s="75">
        <v>7433</v>
      </c>
      <c r="AB53" s="288"/>
      <c r="AC53" s="75">
        <v>1915</v>
      </c>
      <c r="AD53" s="75">
        <v>1335</v>
      </c>
      <c r="AE53" s="75">
        <v>3232</v>
      </c>
      <c r="AF53" s="92">
        <f t="shared" si="9"/>
        <v>59.251237623762378</v>
      </c>
      <c r="AG53" s="92">
        <f t="shared" si="12"/>
        <v>41.305693069306933</v>
      </c>
      <c r="AH53" s="120"/>
      <c r="AI53" s="120"/>
      <c r="AJ53" s="115"/>
    </row>
    <row r="54" spans="1:36" s="119" customFormat="1" x14ac:dyDescent="0.3">
      <c r="A54" s="118">
        <f t="shared" si="0"/>
        <v>1974</v>
      </c>
      <c r="B54" s="294" t="s">
        <v>140</v>
      </c>
      <c r="C54" s="449">
        <v>34032</v>
      </c>
      <c r="D54" s="449">
        <v>12775</v>
      </c>
      <c r="E54" s="75">
        <f t="shared" si="13"/>
        <v>21257</v>
      </c>
      <c r="F54" s="451">
        <v>42662</v>
      </c>
      <c r="G54" s="137">
        <f t="shared" si="1"/>
        <v>79.771224977731933</v>
      </c>
      <c r="H54" s="288">
        <f t="shared" si="5"/>
        <v>49.8265435281984</v>
      </c>
      <c r="I54" s="75">
        <v>22317</v>
      </c>
      <c r="J54" s="75">
        <v>9722</v>
      </c>
      <c r="K54" s="449">
        <v>12640</v>
      </c>
      <c r="L54" s="449">
        <v>29987</v>
      </c>
      <c r="M54" s="135">
        <f t="shared" si="2"/>
        <v>74.422249641511328</v>
      </c>
      <c r="N54" s="135">
        <f t="shared" si="3"/>
        <v>32.42071564344549</v>
      </c>
      <c r="O54" s="289">
        <f t="shared" si="4"/>
        <v>42.151599026244703</v>
      </c>
      <c r="P54" s="450">
        <v>10764</v>
      </c>
      <c r="Q54" s="75">
        <v>17417</v>
      </c>
      <c r="R54" s="289">
        <f t="shared" si="6"/>
        <v>61.80168800597118</v>
      </c>
      <c r="S54" s="75">
        <v>6153</v>
      </c>
      <c r="T54" s="451">
        <v>2806</v>
      </c>
      <c r="U54" s="451">
        <v>3347</v>
      </c>
      <c r="V54" s="75">
        <v>9904</v>
      </c>
      <c r="W54" s="92">
        <f t="shared" si="7"/>
        <v>62.126413570274636</v>
      </c>
      <c r="X54" s="92">
        <f t="shared" si="10"/>
        <v>28.331987075928918</v>
      </c>
      <c r="Y54" s="288">
        <f t="shared" si="11"/>
        <v>33.794426494345721</v>
      </c>
      <c r="Z54" s="75">
        <v>5633</v>
      </c>
      <c r="AA54" s="75">
        <v>7411</v>
      </c>
      <c r="AB54" s="288">
        <f t="shared" si="8"/>
        <v>76.008635811631365</v>
      </c>
      <c r="AC54" s="75">
        <v>2010</v>
      </c>
      <c r="AD54" s="75">
        <v>1474</v>
      </c>
      <c r="AE54" s="75">
        <v>3368</v>
      </c>
      <c r="AF54" s="92">
        <f t="shared" si="9"/>
        <v>59.679334916864605</v>
      </c>
      <c r="AG54" s="92">
        <f t="shared" si="12"/>
        <v>43.764845605700714</v>
      </c>
      <c r="AH54" s="120"/>
      <c r="AI54" s="120"/>
      <c r="AJ54" s="115"/>
    </row>
    <row r="55" spans="1:36" s="119" customFormat="1" x14ac:dyDescent="0.3">
      <c r="A55" s="118">
        <f t="shared" si="0"/>
        <v>1975</v>
      </c>
      <c r="B55" s="294" t="s">
        <v>141</v>
      </c>
      <c r="C55" s="449">
        <v>34004</v>
      </c>
      <c r="D55" s="449">
        <v>13431</v>
      </c>
      <c r="E55" s="75">
        <f t="shared" si="13"/>
        <v>20573</v>
      </c>
      <c r="F55" s="451">
        <v>39382</v>
      </c>
      <c r="G55" s="137">
        <f t="shared" si="1"/>
        <v>86.344015032248237</v>
      </c>
      <c r="H55" s="288">
        <f t="shared" si="5"/>
        <v>52.239601848560255</v>
      </c>
      <c r="I55" s="75">
        <v>21967</v>
      </c>
      <c r="J55" s="75">
        <v>9736</v>
      </c>
      <c r="K55" s="449">
        <v>12581</v>
      </c>
      <c r="L55" s="449">
        <v>28775</v>
      </c>
      <c r="M55" s="135">
        <f t="shared" si="2"/>
        <v>76.340573414422238</v>
      </c>
      <c r="N55" s="135">
        <f t="shared" si="3"/>
        <v>33.834926151172894</v>
      </c>
      <c r="O55" s="289">
        <f t="shared" si="4"/>
        <v>43.721980886185925</v>
      </c>
      <c r="P55" s="75"/>
      <c r="Q55" s="75">
        <v>15732</v>
      </c>
      <c r="R55" s="290"/>
      <c r="S55" s="75">
        <v>5943</v>
      </c>
      <c r="T55" s="451">
        <v>2692</v>
      </c>
      <c r="U55" s="451">
        <v>3251</v>
      </c>
      <c r="V55" s="75">
        <v>9708</v>
      </c>
      <c r="W55" s="92">
        <f t="shared" si="7"/>
        <v>61.217552533992581</v>
      </c>
      <c r="X55" s="92">
        <f t="shared" si="10"/>
        <v>27.729707457766789</v>
      </c>
      <c r="Y55" s="288">
        <f t="shared" si="11"/>
        <v>33.487845076225796</v>
      </c>
      <c r="Z55" s="75"/>
      <c r="AA55" s="75">
        <v>7683</v>
      </c>
      <c r="AB55" s="288"/>
      <c r="AC55" s="75">
        <v>1998</v>
      </c>
      <c r="AD55" s="75">
        <v>1462</v>
      </c>
      <c r="AE55" s="75">
        <v>3225</v>
      </c>
      <c r="AF55" s="92">
        <f t="shared" si="9"/>
        <v>61.953488372093027</v>
      </c>
      <c r="AG55" s="92">
        <f t="shared" si="12"/>
        <v>45.333333333333336</v>
      </c>
      <c r="AH55" s="120"/>
      <c r="AI55" s="120"/>
      <c r="AJ55" s="115"/>
    </row>
    <row r="56" spans="1:36" s="119" customFormat="1" x14ac:dyDescent="0.3">
      <c r="A56" s="118">
        <f t="shared" si="0"/>
        <v>1976</v>
      </c>
      <c r="B56" s="294" t="s">
        <v>142</v>
      </c>
      <c r="C56" s="449">
        <v>34522</v>
      </c>
      <c r="D56" s="449">
        <v>13454</v>
      </c>
      <c r="E56" s="75">
        <f t="shared" si="13"/>
        <v>21068</v>
      </c>
      <c r="F56" s="451">
        <v>41037</v>
      </c>
      <c r="G56" s="137">
        <f t="shared" si="1"/>
        <v>84.124083144479371</v>
      </c>
      <c r="H56" s="288">
        <f t="shared" si="5"/>
        <v>51.339035504544682</v>
      </c>
      <c r="I56" s="449"/>
      <c r="J56" s="75"/>
      <c r="K56" s="449"/>
      <c r="L56" s="449">
        <v>30197</v>
      </c>
      <c r="M56" s="135"/>
      <c r="N56" s="135"/>
      <c r="O56" s="289"/>
      <c r="P56" s="75"/>
      <c r="Q56" s="75">
        <v>16594</v>
      </c>
      <c r="R56" s="290"/>
      <c r="S56" s="75"/>
      <c r="T56" s="75"/>
      <c r="U56" s="451"/>
      <c r="V56" s="75">
        <v>9690</v>
      </c>
      <c r="W56" s="92"/>
      <c r="X56" s="92"/>
      <c r="Y56" s="288"/>
      <c r="Z56" s="75"/>
      <c r="AA56" s="75">
        <v>7455</v>
      </c>
      <c r="AB56" s="288"/>
      <c r="AC56" s="75">
        <v>2127</v>
      </c>
      <c r="AD56" s="75">
        <v>1455</v>
      </c>
      <c r="AE56" s="75">
        <v>3336</v>
      </c>
      <c r="AF56" s="92">
        <f t="shared" si="9"/>
        <v>63.758992805755398</v>
      </c>
      <c r="AG56" s="92">
        <f t="shared" si="12"/>
        <v>43.615107913669064</v>
      </c>
      <c r="AH56" s="120"/>
      <c r="AI56" s="120"/>
      <c r="AJ56" s="115"/>
    </row>
    <row r="57" spans="1:36" s="119" customFormat="1" x14ac:dyDescent="0.3">
      <c r="A57" s="118">
        <f t="shared" si="0"/>
        <v>1977</v>
      </c>
      <c r="B57" s="294" t="s">
        <v>143</v>
      </c>
      <c r="C57" s="449">
        <v>33456</v>
      </c>
      <c r="D57" s="449">
        <v>13490</v>
      </c>
      <c r="E57" s="449">
        <f t="shared" si="13"/>
        <v>19966</v>
      </c>
      <c r="F57" s="451">
        <v>39501</v>
      </c>
      <c r="G57" s="137">
        <f t="shared" si="1"/>
        <v>84.696589959747854</v>
      </c>
      <c r="H57" s="288">
        <f t="shared" si="5"/>
        <v>50.545555808713701</v>
      </c>
      <c r="I57" s="449"/>
      <c r="J57" s="449"/>
      <c r="K57" s="449"/>
      <c r="L57" s="449">
        <v>28817</v>
      </c>
      <c r="M57" s="135"/>
      <c r="N57" s="135"/>
      <c r="O57" s="289"/>
      <c r="P57" s="75"/>
      <c r="Q57" s="75">
        <v>15868</v>
      </c>
      <c r="R57" s="290"/>
      <c r="S57" s="75"/>
      <c r="T57" s="75"/>
      <c r="U57" s="75"/>
      <c r="V57" s="75">
        <v>9551</v>
      </c>
      <c r="W57" s="92"/>
      <c r="X57" s="92"/>
      <c r="Y57" s="288"/>
      <c r="Z57" s="75"/>
      <c r="AA57" s="75">
        <v>7621</v>
      </c>
      <c r="AB57" s="288"/>
      <c r="AC57" s="75">
        <v>1897</v>
      </c>
      <c r="AD57" s="75">
        <v>1085</v>
      </c>
      <c r="AE57" s="75">
        <v>3202</v>
      </c>
      <c r="AF57" s="92">
        <f t="shared" si="9"/>
        <v>59.244222361024363</v>
      </c>
      <c r="AG57" s="92">
        <f t="shared" si="12"/>
        <v>33.885071830106185</v>
      </c>
      <c r="AH57" s="120"/>
      <c r="AI57" s="120"/>
      <c r="AJ57" s="115"/>
    </row>
    <row r="58" spans="1:36" s="119" customFormat="1" x14ac:dyDescent="0.3">
      <c r="A58" s="118">
        <f t="shared" si="0"/>
        <v>1978</v>
      </c>
      <c r="B58" s="294" t="s">
        <v>144</v>
      </c>
      <c r="C58" s="449">
        <v>30334</v>
      </c>
      <c r="D58" s="449">
        <v>11192</v>
      </c>
      <c r="E58" s="449">
        <f t="shared" si="13"/>
        <v>19142</v>
      </c>
      <c r="F58" s="451">
        <v>39468</v>
      </c>
      <c r="G58" s="137">
        <f t="shared" si="1"/>
        <v>76.857200770244248</v>
      </c>
      <c r="H58" s="288">
        <f t="shared" si="5"/>
        <v>48.50005067396372</v>
      </c>
      <c r="I58" s="449"/>
      <c r="J58" s="449"/>
      <c r="K58" s="449"/>
      <c r="L58" s="449">
        <v>28596</v>
      </c>
      <c r="M58" s="135"/>
      <c r="N58" s="135"/>
      <c r="O58" s="289"/>
      <c r="P58" s="75"/>
      <c r="Q58" s="75">
        <v>16128</v>
      </c>
      <c r="R58" s="290"/>
      <c r="S58" s="75"/>
      <c r="T58" s="75"/>
      <c r="U58" s="75"/>
      <c r="V58" s="75">
        <v>9523</v>
      </c>
      <c r="W58" s="92"/>
      <c r="X58" s="92"/>
      <c r="Y58" s="288"/>
      <c r="Z58" s="75"/>
      <c r="AA58" s="75">
        <v>7551</v>
      </c>
      <c r="AB58" s="288"/>
      <c r="AC58" s="75">
        <v>2031</v>
      </c>
      <c r="AD58" s="75">
        <v>1165</v>
      </c>
      <c r="AE58" s="75">
        <v>3214</v>
      </c>
      <c r="AF58" s="92">
        <f t="shared" si="9"/>
        <v>63.192283758556314</v>
      </c>
      <c r="AG58" s="92">
        <f t="shared" si="12"/>
        <v>36.247666459240818</v>
      </c>
      <c r="AH58" s="120"/>
      <c r="AI58" s="120"/>
      <c r="AJ58" s="115"/>
    </row>
    <row r="59" spans="1:36" s="119" customFormat="1" x14ac:dyDescent="0.3">
      <c r="A59" s="118">
        <f t="shared" si="0"/>
        <v>1979</v>
      </c>
      <c r="B59" s="294" t="s">
        <v>168</v>
      </c>
      <c r="C59" s="449">
        <v>29729</v>
      </c>
      <c r="D59" s="449">
        <v>13419</v>
      </c>
      <c r="E59" s="449">
        <f t="shared" si="13"/>
        <v>16310</v>
      </c>
      <c r="F59" s="451">
        <v>38008</v>
      </c>
      <c r="G59" s="137">
        <f t="shared" si="1"/>
        <v>78.21774363291938</v>
      </c>
      <c r="H59" s="288">
        <f t="shared" si="5"/>
        <v>42.912018522416332</v>
      </c>
      <c r="I59" s="449"/>
      <c r="J59" s="449"/>
      <c r="K59" s="449"/>
      <c r="L59" s="449">
        <v>28486</v>
      </c>
      <c r="M59" s="135"/>
      <c r="N59" s="135"/>
      <c r="O59" s="289"/>
      <c r="P59" s="75"/>
      <c r="Q59" s="75">
        <v>15986</v>
      </c>
      <c r="R59" s="290"/>
      <c r="S59" s="75"/>
      <c r="T59" s="75"/>
      <c r="U59" s="75"/>
      <c r="V59" s="75">
        <v>9494</v>
      </c>
      <c r="W59" s="92"/>
      <c r="X59" s="92"/>
      <c r="Y59" s="288"/>
      <c r="Z59" s="75"/>
      <c r="AA59" s="75">
        <v>7767</v>
      </c>
      <c r="AB59" s="288"/>
      <c r="AC59" s="75">
        <v>1808</v>
      </c>
      <c r="AD59" s="75">
        <v>931</v>
      </c>
      <c r="AE59" s="75">
        <v>3101</v>
      </c>
      <c r="AF59" s="92">
        <f t="shared" si="9"/>
        <v>58.303772976459207</v>
      </c>
      <c r="AG59" s="92">
        <f t="shared" si="12"/>
        <v>30.02257336343115</v>
      </c>
      <c r="AH59" s="120"/>
      <c r="AI59" s="120"/>
      <c r="AJ59" s="115"/>
    </row>
    <row r="60" spans="1:36" s="119" customFormat="1" x14ac:dyDescent="0.3">
      <c r="A60" s="118">
        <f t="shared" si="0"/>
        <v>1980</v>
      </c>
      <c r="B60" s="294" t="s">
        <v>169</v>
      </c>
      <c r="C60" s="449">
        <v>28269</v>
      </c>
      <c r="D60" s="449">
        <v>12466</v>
      </c>
      <c r="E60" s="449">
        <f t="shared" si="13"/>
        <v>15803</v>
      </c>
      <c r="F60" s="451">
        <v>39557</v>
      </c>
      <c r="G60" s="137">
        <f t="shared" si="1"/>
        <v>71.46396339459514</v>
      </c>
      <c r="H60" s="288">
        <f t="shared" si="5"/>
        <v>39.949945648052179</v>
      </c>
      <c r="I60" s="449"/>
      <c r="J60" s="449"/>
      <c r="K60" s="449"/>
      <c r="L60" s="449">
        <v>28871</v>
      </c>
      <c r="M60" s="135"/>
      <c r="N60" s="135"/>
      <c r="O60" s="289"/>
      <c r="P60" s="75"/>
      <c r="Q60" s="75">
        <v>16013</v>
      </c>
      <c r="R60" s="290"/>
      <c r="S60" s="75"/>
      <c r="T60" s="75"/>
      <c r="U60" s="75"/>
      <c r="V60" s="75">
        <v>9383</v>
      </c>
      <c r="W60" s="92"/>
      <c r="X60" s="92"/>
      <c r="Y60" s="288"/>
      <c r="Z60" s="75"/>
      <c r="AA60" s="75">
        <v>7906</v>
      </c>
      <c r="AB60" s="288"/>
      <c r="AC60" s="75">
        <v>1804</v>
      </c>
      <c r="AD60" s="75">
        <v>545</v>
      </c>
      <c r="AE60" s="75">
        <v>3335</v>
      </c>
      <c r="AF60" s="92">
        <f t="shared" si="9"/>
        <v>54.092953523238378</v>
      </c>
      <c r="AG60" s="92">
        <f t="shared" si="12"/>
        <v>16.34182908545727</v>
      </c>
      <c r="AH60" s="120"/>
      <c r="AI60" s="120"/>
      <c r="AJ60" s="115"/>
    </row>
    <row r="61" spans="1:36" s="119" customFormat="1" x14ac:dyDescent="0.3">
      <c r="A61" s="118">
        <f t="shared" si="0"/>
        <v>1981</v>
      </c>
      <c r="B61" s="294" t="s">
        <v>170</v>
      </c>
      <c r="C61" s="449">
        <v>25920</v>
      </c>
      <c r="D61" s="449">
        <v>11246</v>
      </c>
      <c r="E61" s="449">
        <f t="shared" si="13"/>
        <v>14674</v>
      </c>
      <c r="F61" s="451">
        <v>39274</v>
      </c>
      <c r="G61" s="137">
        <f t="shared" si="1"/>
        <v>65.997861180424707</v>
      </c>
      <c r="H61" s="288">
        <f t="shared" si="5"/>
        <v>37.363141009319143</v>
      </c>
      <c r="I61" s="449"/>
      <c r="J61" s="449"/>
      <c r="K61" s="449"/>
      <c r="L61" s="449">
        <v>28534</v>
      </c>
      <c r="M61" s="135"/>
      <c r="N61" s="135"/>
      <c r="O61" s="289"/>
      <c r="P61" s="75"/>
      <c r="Q61" s="75">
        <v>16631</v>
      </c>
      <c r="R61" s="290"/>
      <c r="S61" s="75"/>
      <c r="T61" s="75"/>
      <c r="U61" s="75"/>
      <c r="V61" s="75">
        <v>9567</v>
      </c>
      <c r="W61" s="92"/>
      <c r="X61" s="92"/>
      <c r="Y61" s="288"/>
      <c r="Z61" s="75"/>
      <c r="AA61" s="75">
        <v>7801</v>
      </c>
      <c r="AB61" s="288"/>
      <c r="AC61" s="75"/>
      <c r="AD61" s="75"/>
      <c r="AE61" s="75">
        <v>3275</v>
      </c>
      <c r="AF61" s="92"/>
      <c r="AG61" s="92"/>
      <c r="AH61" s="120"/>
      <c r="AI61" s="120"/>
      <c r="AJ61" s="115"/>
    </row>
    <row r="62" spans="1:36" s="119" customFormat="1" x14ac:dyDescent="0.3">
      <c r="A62" s="118">
        <f t="shared" si="0"/>
        <v>1982</v>
      </c>
      <c r="B62" s="294" t="s">
        <v>171</v>
      </c>
      <c r="C62" s="75"/>
      <c r="D62" s="75"/>
      <c r="E62" s="75"/>
      <c r="F62" s="451"/>
      <c r="G62" s="92"/>
      <c r="H62" s="288"/>
      <c r="I62" s="449"/>
      <c r="J62" s="449"/>
      <c r="K62" s="449"/>
      <c r="L62" s="449">
        <v>30071</v>
      </c>
      <c r="M62" s="135"/>
      <c r="N62" s="135"/>
      <c r="O62" s="289"/>
      <c r="P62" s="75"/>
      <c r="Q62" s="75">
        <v>17585</v>
      </c>
      <c r="R62" s="290"/>
      <c r="S62" s="75"/>
      <c r="T62" s="75"/>
      <c r="U62" s="75"/>
      <c r="V62" s="75">
        <v>10232</v>
      </c>
      <c r="W62" s="92"/>
      <c r="X62" s="92"/>
      <c r="Y62" s="288"/>
      <c r="Z62" s="75"/>
      <c r="AA62" s="75">
        <v>7993</v>
      </c>
      <c r="AB62" s="288"/>
      <c r="AC62" s="75">
        <v>798</v>
      </c>
      <c r="AD62" s="75">
        <v>303</v>
      </c>
      <c r="AE62" s="75">
        <v>3385</v>
      </c>
      <c r="AF62" s="92">
        <f t="shared" si="9"/>
        <v>23.574593796159526</v>
      </c>
      <c r="AG62" s="92">
        <f t="shared" si="12"/>
        <v>8.9512555391432791</v>
      </c>
      <c r="AH62" s="120"/>
      <c r="AI62" s="120"/>
      <c r="AJ62" s="115"/>
    </row>
    <row r="63" spans="1:36" s="92" customFormat="1" x14ac:dyDescent="0.3">
      <c r="A63" s="118">
        <f t="shared" si="0"/>
        <v>1983</v>
      </c>
      <c r="B63" s="294" t="s">
        <v>172</v>
      </c>
      <c r="C63" s="75"/>
      <c r="D63" s="75"/>
      <c r="E63" s="75"/>
      <c r="F63" s="451"/>
      <c r="H63" s="288"/>
      <c r="I63" s="449"/>
      <c r="J63" s="449"/>
      <c r="K63" s="449"/>
      <c r="L63" s="449">
        <v>28822</v>
      </c>
      <c r="M63" s="135"/>
      <c r="N63" s="135"/>
      <c r="O63" s="289"/>
      <c r="P63" s="75"/>
      <c r="Q63" s="75">
        <v>16639</v>
      </c>
      <c r="R63" s="290"/>
      <c r="S63" s="75"/>
      <c r="T63" s="75"/>
      <c r="U63" s="75"/>
      <c r="V63" s="75">
        <v>9686</v>
      </c>
      <c r="Y63" s="288"/>
      <c r="Z63" s="75"/>
      <c r="AA63" s="75">
        <v>8190</v>
      </c>
      <c r="AB63" s="288"/>
      <c r="AC63" s="75"/>
      <c r="AD63" s="75"/>
      <c r="AE63" s="75">
        <v>3239</v>
      </c>
      <c r="AH63" s="120"/>
      <c r="AI63" s="120"/>
      <c r="AJ63" s="115"/>
    </row>
    <row r="64" spans="1:36" s="92" customFormat="1" x14ac:dyDescent="0.3">
      <c r="B64" s="118"/>
      <c r="C64" s="446"/>
      <c r="D64" s="446"/>
      <c r="E64" s="446"/>
      <c r="F64" s="451"/>
      <c r="G64" s="137"/>
      <c r="H64" s="137"/>
      <c r="I64" s="449"/>
      <c r="J64" s="449"/>
      <c r="K64" s="449"/>
      <c r="L64" s="449"/>
      <c r="M64" s="135"/>
      <c r="N64" s="135"/>
      <c r="O64" s="135"/>
      <c r="P64" s="75"/>
      <c r="Q64" s="75"/>
      <c r="R64" s="120"/>
      <c r="S64" s="75"/>
      <c r="T64" s="75"/>
      <c r="U64" s="75"/>
      <c r="V64" s="75"/>
      <c r="Z64" s="75"/>
      <c r="AA64" s="75"/>
      <c r="AC64" s="75"/>
      <c r="AD64" s="75"/>
      <c r="AE64" s="75"/>
      <c r="AH64" s="120"/>
      <c r="AI64" s="120"/>
      <c r="AJ64" s="115"/>
    </row>
    <row r="65" spans="2:36" s="92" customFormat="1" x14ac:dyDescent="0.3">
      <c r="B65" s="118"/>
      <c r="C65" s="446"/>
      <c r="D65" s="446"/>
      <c r="E65" s="446"/>
      <c r="F65" s="451"/>
      <c r="G65" s="137"/>
      <c r="H65" s="137"/>
      <c r="I65" s="449"/>
      <c r="J65" s="449"/>
      <c r="K65" s="449"/>
      <c r="L65" s="449"/>
      <c r="M65" s="135"/>
      <c r="N65" s="135"/>
      <c r="O65" s="135"/>
      <c r="P65" s="75"/>
      <c r="Q65" s="75"/>
      <c r="R65" s="120"/>
      <c r="S65" s="75"/>
      <c r="T65" s="75"/>
      <c r="U65" s="75"/>
      <c r="V65" s="75"/>
      <c r="Z65" s="75"/>
      <c r="AA65" s="75"/>
      <c r="AC65" s="75"/>
      <c r="AD65" s="75"/>
      <c r="AE65" s="75"/>
      <c r="AH65" s="120"/>
      <c r="AI65" s="120"/>
      <c r="AJ65" s="115"/>
    </row>
    <row r="66" spans="2:36" s="92" customFormat="1" x14ac:dyDescent="0.3">
      <c r="B66" s="118"/>
      <c r="C66" s="446"/>
      <c r="D66" s="446"/>
      <c r="E66" s="446"/>
      <c r="F66" s="451"/>
      <c r="G66" s="137"/>
      <c r="H66" s="137"/>
      <c r="I66" s="449"/>
      <c r="J66" s="449"/>
      <c r="K66" s="449"/>
      <c r="L66" s="449"/>
      <c r="M66" s="135"/>
      <c r="N66" s="135"/>
      <c r="O66" s="135"/>
      <c r="P66" s="75"/>
      <c r="Q66" s="75"/>
      <c r="R66" s="120"/>
      <c r="S66" s="75"/>
      <c r="T66" s="75"/>
      <c r="U66" s="75"/>
      <c r="V66" s="75"/>
      <c r="Z66" s="75"/>
      <c r="AA66" s="75"/>
      <c r="AC66" s="75"/>
      <c r="AD66" s="75"/>
      <c r="AE66" s="75"/>
      <c r="AH66" s="120"/>
      <c r="AI66" s="120"/>
      <c r="AJ66" s="115"/>
    </row>
  </sheetData>
  <mergeCells count="8">
    <mergeCell ref="S6:Y6"/>
    <mergeCell ref="Z6:AB6"/>
    <mergeCell ref="AC6:AG6"/>
    <mergeCell ref="A3:P3"/>
    <mergeCell ref="A4:P4"/>
    <mergeCell ref="C6:H6"/>
    <mergeCell ref="I6:O6"/>
    <mergeCell ref="P6:R6"/>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9F33D-C066-4A1B-85FE-20E716E8A5CE}">
  <dimension ref="A1:Y83"/>
  <sheetViews>
    <sheetView workbookViewId="0">
      <selection activeCell="A2" sqref="A2"/>
    </sheetView>
  </sheetViews>
  <sheetFormatPr defaultRowHeight="14.4" x14ac:dyDescent="0.3"/>
  <cols>
    <col min="1" max="1" width="26.77734375" style="240" customWidth="1"/>
    <col min="2" max="16384" width="8.88671875" style="14"/>
  </cols>
  <sheetData>
    <row r="1" spans="1:25" s="244" customFormat="1" ht="15.6" x14ac:dyDescent="0.3">
      <c r="A1" s="244" t="s">
        <v>165</v>
      </c>
    </row>
    <row r="3" spans="1:25" x14ac:dyDescent="0.3">
      <c r="A3" s="240" t="s">
        <v>653</v>
      </c>
      <c r="B3" s="300" t="s">
        <v>560</v>
      </c>
      <c r="C3" s="300"/>
      <c r="D3" s="300"/>
      <c r="E3" s="300"/>
      <c r="F3" s="300"/>
      <c r="G3" s="300"/>
      <c r="H3" s="300"/>
      <c r="I3" s="300"/>
      <c r="J3" s="300"/>
      <c r="K3" s="300"/>
      <c r="L3" s="300"/>
      <c r="M3" s="300"/>
      <c r="N3" s="300"/>
      <c r="O3" s="300"/>
      <c r="P3" s="300"/>
      <c r="Q3" s="300"/>
      <c r="R3" s="300"/>
      <c r="S3" s="300"/>
      <c r="T3" s="300"/>
      <c r="U3" s="300"/>
      <c r="V3" s="300"/>
      <c r="W3" s="300"/>
      <c r="X3" s="300"/>
      <c r="Y3" s="300"/>
    </row>
    <row r="4" spans="1:25" s="240" customFormat="1" x14ac:dyDescent="0.3">
      <c r="B4" s="300"/>
      <c r="C4" s="300"/>
      <c r="D4" s="300"/>
      <c r="E4" s="300"/>
      <c r="F4" s="300"/>
      <c r="G4" s="300"/>
      <c r="H4" s="300"/>
      <c r="I4" s="300"/>
      <c r="J4" s="300"/>
      <c r="K4" s="300"/>
      <c r="L4" s="300"/>
      <c r="M4" s="300"/>
      <c r="N4" s="300"/>
      <c r="O4" s="300"/>
      <c r="P4" s="300"/>
      <c r="Q4" s="300"/>
      <c r="R4" s="300"/>
      <c r="S4" s="300"/>
      <c r="T4" s="300"/>
      <c r="U4" s="300"/>
      <c r="V4" s="300"/>
      <c r="W4" s="300"/>
      <c r="X4" s="300"/>
      <c r="Y4" s="300"/>
    </row>
    <row r="5" spans="1:25" s="240" customFormat="1" ht="28.2" customHeight="1" x14ac:dyDescent="0.3">
      <c r="A5" s="246" t="s">
        <v>633</v>
      </c>
      <c r="B5" s="319" t="s">
        <v>616</v>
      </c>
      <c r="C5" s="319"/>
      <c r="D5" s="319"/>
      <c r="E5" s="319"/>
      <c r="F5" s="319"/>
      <c r="G5" s="319"/>
      <c r="H5" s="319"/>
      <c r="I5" s="319"/>
      <c r="J5" s="319"/>
      <c r="K5" s="319"/>
      <c r="L5" s="319"/>
      <c r="M5" s="319"/>
      <c r="N5" s="319"/>
      <c r="O5" s="319"/>
      <c r="P5" s="319"/>
      <c r="Q5" s="319"/>
      <c r="R5" s="319"/>
      <c r="S5" s="319"/>
      <c r="T5" s="319"/>
      <c r="U5" s="319"/>
      <c r="V5" s="319"/>
      <c r="W5" s="319"/>
      <c r="X5" s="319"/>
      <c r="Y5" s="319"/>
    </row>
    <row r="6" spans="1:25" s="240" customFormat="1" x14ac:dyDescent="0.3">
      <c r="B6" s="319"/>
      <c r="C6" s="319"/>
      <c r="D6" s="319"/>
      <c r="E6" s="319"/>
      <c r="F6" s="319"/>
      <c r="G6" s="319"/>
      <c r="H6" s="319"/>
      <c r="I6" s="319"/>
      <c r="J6" s="319"/>
      <c r="K6" s="319"/>
      <c r="L6" s="319"/>
      <c r="M6" s="319"/>
      <c r="N6" s="319"/>
      <c r="O6" s="319"/>
      <c r="P6" s="319"/>
      <c r="Q6" s="319"/>
      <c r="R6" s="319"/>
      <c r="S6" s="319"/>
      <c r="T6" s="319"/>
      <c r="U6" s="319"/>
      <c r="V6" s="319"/>
      <c r="W6" s="319"/>
      <c r="X6" s="319"/>
    </row>
    <row r="7" spans="1:25" s="240" customFormat="1" ht="29.4" customHeight="1" x14ac:dyDescent="0.3">
      <c r="A7" s="246" t="s">
        <v>626</v>
      </c>
      <c r="B7" s="319" t="s">
        <v>620</v>
      </c>
      <c r="C7" s="319"/>
      <c r="D7" s="319"/>
      <c r="E7" s="319"/>
      <c r="F7" s="319"/>
      <c r="G7" s="319"/>
      <c r="H7" s="319"/>
      <c r="I7" s="319"/>
      <c r="J7" s="319"/>
      <c r="K7" s="319"/>
      <c r="L7" s="319"/>
      <c r="M7" s="319"/>
      <c r="N7" s="319"/>
      <c r="O7" s="319"/>
      <c r="P7" s="319"/>
      <c r="Q7" s="319"/>
      <c r="R7" s="319"/>
      <c r="S7" s="319"/>
      <c r="T7" s="319"/>
      <c r="U7" s="319"/>
      <c r="V7" s="319"/>
      <c r="W7" s="319"/>
      <c r="X7" s="319"/>
      <c r="Y7" s="319"/>
    </row>
    <row r="8" spans="1:25" s="240" customFormat="1" ht="14.4" customHeight="1" x14ac:dyDescent="0.3">
      <c r="A8" s="246" t="s">
        <v>627</v>
      </c>
      <c r="B8" s="319" t="s">
        <v>617</v>
      </c>
      <c r="C8" s="319"/>
      <c r="D8" s="319"/>
      <c r="E8" s="319"/>
      <c r="F8" s="319"/>
      <c r="G8" s="319"/>
      <c r="H8" s="319"/>
      <c r="I8" s="319"/>
      <c r="J8" s="319"/>
      <c r="K8" s="319"/>
      <c r="L8" s="319"/>
      <c r="M8" s="319"/>
      <c r="N8" s="319"/>
      <c r="O8" s="319"/>
      <c r="P8" s="319"/>
      <c r="Q8" s="319"/>
      <c r="R8" s="319"/>
      <c r="S8" s="319"/>
      <c r="T8" s="319"/>
      <c r="U8" s="319"/>
      <c r="V8" s="319"/>
      <c r="W8" s="319"/>
      <c r="X8" s="319"/>
      <c r="Y8" s="319"/>
    </row>
    <row r="9" spans="1:25" s="240" customFormat="1" ht="14.4" customHeight="1" x14ac:dyDescent="0.3">
      <c r="A9" s="246" t="s">
        <v>627</v>
      </c>
      <c r="B9" s="319" t="s">
        <v>618</v>
      </c>
      <c r="C9" s="319"/>
      <c r="D9" s="319"/>
      <c r="E9" s="319"/>
      <c r="F9" s="319"/>
      <c r="G9" s="319"/>
      <c r="H9" s="319"/>
      <c r="I9" s="319"/>
      <c r="J9" s="319"/>
      <c r="K9" s="319"/>
      <c r="L9" s="319"/>
      <c r="M9" s="319"/>
      <c r="N9" s="319"/>
      <c r="O9" s="319"/>
      <c r="P9" s="319"/>
      <c r="Q9" s="319"/>
      <c r="R9" s="319"/>
      <c r="S9" s="319"/>
      <c r="T9" s="319"/>
      <c r="U9" s="319"/>
      <c r="V9" s="319"/>
      <c r="W9" s="319"/>
      <c r="X9" s="319"/>
      <c r="Y9" s="319"/>
    </row>
    <row r="10" spans="1:25" s="240" customFormat="1" ht="14.4" customHeight="1" x14ac:dyDescent="0.3">
      <c r="A10" s="246" t="s">
        <v>627</v>
      </c>
      <c r="B10" s="319" t="s">
        <v>619</v>
      </c>
      <c r="C10" s="319"/>
      <c r="D10" s="319"/>
      <c r="E10" s="319"/>
      <c r="F10" s="319"/>
      <c r="G10" s="319"/>
      <c r="H10" s="319"/>
      <c r="I10" s="319"/>
      <c r="J10" s="319"/>
      <c r="K10" s="319"/>
      <c r="L10" s="319"/>
      <c r="M10" s="319"/>
      <c r="N10" s="319"/>
      <c r="O10" s="319"/>
      <c r="P10" s="319"/>
      <c r="Q10" s="319"/>
      <c r="R10" s="319"/>
      <c r="S10" s="319"/>
      <c r="T10" s="319"/>
      <c r="U10" s="319"/>
      <c r="V10" s="319"/>
      <c r="W10" s="319"/>
      <c r="X10" s="319"/>
      <c r="Y10" s="319"/>
    </row>
    <row r="11" spans="1:25" s="240" customFormat="1" ht="28.8" customHeight="1" x14ac:dyDescent="0.3">
      <c r="A11" s="246" t="s">
        <v>625</v>
      </c>
      <c r="B11" s="319" t="s">
        <v>622</v>
      </c>
      <c r="C11" s="319"/>
      <c r="D11" s="319"/>
      <c r="E11" s="319"/>
      <c r="F11" s="319"/>
      <c r="G11" s="319"/>
      <c r="H11" s="319"/>
      <c r="I11" s="319"/>
      <c r="J11" s="319"/>
      <c r="K11" s="319"/>
      <c r="L11" s="319"/>
      <c r="M11" s="319"/>
      <c r="N11" s="319"/>
      <c r="O11" s="319"/>
      <c r="P11" s="319"/>
      <c r="Q11" s="319"/>
      <c r="R11" s="319"/>
      <c r="S11" s="319"/>
      <c r="T11" s="319"/>
      <c r="U11" s="319"/>
      <c r="V11" s="319"/>
      <c r="W11" s="319"/>
      <c r="X11" s="319"/>
      <c r="Y11" s="319"/>
    </row>
    <row r="12" spans="1:25" s="240" customFormat="1" ht="30" customHeight="1" x14ac:dyDescent="0.3">
      <c r="A12" s="246" t="s">
        <v>632</v>
      </c>
      <c r="B12" s="319" t="s">
        <v>630</v>
      </c>
      <c r="C12" s="319"/>
      <c r="D12" s="319"/>
      <c r="E12" s="319"/>
      <c r="F12" s="319"/>
      <c r="G12" s="319"/>
      <c r="H12" s="319"/>
      <c r="I12" s="319"/>
      <c r="J12" s="319"/>
      <c r="K12" s="319"/>
      <c r="L12" s="319"/>
      <c r="M12" s="319"/>
      <c r="N12" s="319"/>
      <c r="O12" s="319"/>
      <c r="P12" s="319"/>
      <c r="Q12" s="319"/>
      <c r="R12" s="319"/>
      <c r="S12" s="319"/>
      <c r="T12" s="319"/>
      <c r="U12" s="319"/>
      <c r="V12" s="319"/>
      <c r="W12" s="319"/>
      <c r="X12" s="319"/>
      <c r="Y12" s="319"/>
    </row>
    <row r="13" spans="1:25" s="240" customFormat="1" ht="28.8" customHeight="1" x14ac:dyDescent="0.3">
      <c r="A13" s="246" t="s">
        <v>628</v>
      </c>
      <c r="B13" s="319" t="s">
        <v>615</v>
      </c>
      <c r="C13" s="319"/>
      <c r="D13" s="319"/>
      <c r="E13" s="319"/>
      <c r="F13" s="319"/>
      <c r="G13" s="319"/>
      <c r="H13" s="319"/>
      <c r="I13" s="319"/>
      <c r="J13" s="319"/>
      <c r="K13" s="319"/>
      <c r="L13" s="319"/>
      <c r="M13" s="319"/>
      <c r="N13" s="319"/>
      <c r="O13" s="319"/>
      <c r="P13" s="319"/>
      <c r="Q13" s="319"/>
      <c r="R13" s="319"/>
      <c r="S13" s="319"/>
      <c r="T13" s="319"/>
      <c r="U13" s="319"/>
      <c r="V13" s="319"/>
      <c r="W13" s="319"/>
      <c r="X13" s="319"/>
      <c r="Y13" s="319"/>
    </row>
    <row r="14" spans="1:25" s="240" customFormat="1" ht="28.8" customHeight="1" x14ac:dyDescent="0.3">
      <c r="A14" s="246" t="s">
        <v>629</v>
      </c>
      <c r="B14" s="319" t="s">
        <v>623</v>
      </c>
      <c r="C14" s="319"/>
      <c r="D14" s="319"/>
      <c r="E14" s="319"/>
      <c r="F14" s="319"/>
      <c r="G14" s="319"/>
      <c r="H14" s="319"/>
      <c r="I14" s="319"/>
      <c r="J14" s="319"/>
      <c r="K14" s="319"/>
      <c r="L14" s="319"/>
      <c r="M14" s="319"/>
      <c r="N14" s="319"/>
      <c r="O14" s="319"/>
      <c r="P14" s="319"/>
      <c r="Q14" s="319"/>
      <c r="R14" s="319"/>
      <c r="S14" s="319"/>
      <c r="T14" s="319"/>
      <c r="U14" s="319"/>
      <c r="V14" s="319"/>
      <c r="W14" s="319"/>
      <c r="X14" s="319"/>
      <c r="Y14" s="319"/>
    </row>
    <row r="15" spans="1:25" s="240" customFormat="1" ht="28.2" customHeight="1" x14ac:dyDescent="0.3">
      <c r="A15" s="246" t="s">
        <v>631</v>
      </c>
      <c r="B15" s="319" t="s">
        <v>621</v>
      </c>
      <c r="C15" s="319"/>
      <c r="D15" s="319"/>
      <c r="E15" s="319"/>
      <c r="F15" s="319"/>
      <c r="G15" s="319"/>
      <c r="H15" s="319"/>
      <c r="I15" s="319"/>
      <c r="J15" s="319"/>
      <c r="K15" s="319"/>
      <c r="L15" s="319"/>
      <c r="M15" s="319"/>
      <c r="N15" s="319"/>
      <c r="O15" s="319"/>
      <c r="P15" s="319"/>
      <c r="Q15" s="319"/>
      <c r="R15" s="319"/>
      <c r="S15" s="319"/>
      <c r="T15" s="319"/>
      <c r="U15" s="319"/>
      <c r="V15" s="319"/>
      <c r="W15" s="319"/>
      <c r="X15" s="319"/>
      <c r="Y15" s="319"/>
    </row>
    <row r="16" spans="1:25" s="240" customFormat="1" x14ac:dyDescent="0.3">
      <c r="B16" s="319"/>
      <c r="C16" s="319"/>
      <c r="D16" s="319"/>
      <c r="E16" s="319"/>
      <c r="F16" s="319"/>
      <c r="G16" s="319"/>
      <c r="H16" s="319"/>
      <c r="I16" s="319"/>
      <c r="J16" s="319"/>
      <c r="K16" s="319"/>
      <c r="L16" s="319"/>
      <c r="M16" s="319"/>
      <c r="N16" s="319"/>
      <c r="O16" s="319"/>
      <c r="P16" s="319"/>
      <c r="Q16" s="319"/>
      <c r="R16" s="319"/>
      <c r="S16" s="319"/>
      <c r="T16" s="319"/>
      <c r="U16" s="319"/>
      <c r="V16" s="319"/>
      <c r="W16" s="319"/>
      <c r="X16" s="319"/>
      <c r="Y16" s="319"/>
    </row>
    <row r="17" spans="1:24" x14ac:dyDescent="0.3">
      <c r="A17" s="319" t="s">
        <v>624</v>
      </c>
      <c r="B17" s="300" t="s">
        <v>577</v>
      </c>
      <c r="C17" s="300"/>
      <c r="D17" s="300"/>
      <c r="E17" s="300"/>
      <c r="F17" s="300"/>
      <c r="G17" s="300"/>
      <c r="H17" s="300"/>
      <c r="I17" s="300"/>
      <c r="J17" s="300"/>
      <c r="K17" s="300"/>
      <c r="L17" s="300"/>
      <c r="M17" s="300"/>
      <c r="N17" s="300"/>
      <c r="O17" s="300"/>
      <c r="P17" s="300"/>
      <c r="Q17" s="300"/>
      <c r="R17" s="300"/>
      <c r="S17" s="300"/>
      <c r="T17" s="300"/>
      <c r="U17" s="300"/>
      <c r="V17" s="300"/>
      <c r="W17" s="300"/>
      <c r="X17" s="300"/>
    </row>
    <row r="18" spans="1:24" x14ac:dyDescent="0.3">
      <c r="A18" s="319"/>
      <c r="B18" s="300" t="s">
        <v>578</v>
      </c>
      <c r="C18" s="300"/>
      <c r="D18" s="300"/>
      <c r="E18" s="300"/>
      <c r="F18" s="300"/>
      <c r="G18" s="300"/>
      <c r="H18" s="300"/>
      <c r="I18" s="300"/>
      <c r="J18" s="300"/>
      <c r="K18" s="300"/>
      <c r="L18" s="300"/>
      <c r="M18" s="300"/>
      <c r="N18" s="300"/>
      <c r="O18" s="300"/>
      <c r="P18" s="300"/>
      <c r="Q18" s="300"/>
      <c r="R18" s="300"/>
      <c r="S18" s="300"/>
      <c r="T18" s="300"/>
      <c r="U18" s="300"/>
      <c r="V18" s="300"/>
      <c r="W18" s="300"/>
      <c r="X18" s="300"/>
    </row>
    <row r="19" spans="1:24" x14ac:dyDescent="0.3">
      <c r="A19" s="319"/>
      <c r="B19" s="300" t="s">
        <v>641</v>
      </c>
      <c r="C19" s="300"/>
      <c r="D19" s="300"/>
      <c r="E19" s="300"/>
      <c r="F19" s="300"/>
      <c r="G19" s="300"/>
      <c r="H19" s="300"/>
      <c r="I19" s="300"/>
      <c r="J19" s="300"/>
      <c r="K19" s="300"/>
      <c r="L19" s="300"/>
      <c r="M19" s="300"/>
      <c r="N19" s="300"/>
      <c r="O19" s="300"/>
      <c r="P19" s="300"/>
      <c r="Q19" s="300"/>
      <c r="R19" s="300"/>
      <c r="S19" s="300"/>
      <c r="T19" s="300"/>
      <c r="U19" s="300"/>
      <c r="V19" s="300"/>
      <c r="W19" s="300"/>
      <c r="X19" s="300"/>
    </row>
    <row r="20" spans="1:24" x14ac:dyDescent="0.3">
      <c r="B20" s="300" t="s">
        <v>579</v>
      </c>
      <c r="C20" s="300"/>
      <c r="D20" s="300"/>
      <c r="E20" s="300"/>
      <c r="F20" s="300"/>
      <c r="G20" s="300"/>
      <c r="H20" s="300"/>
      <c r="I20" s="300"/>
      <c r="J20" s="300"/>
      <c r="K20" s="300"/>
      <c r="L20" s="300"/>
      <c r="M20" s="300"/>
      <c r="N20" s="300"/>
      <c r="O20" s="300"/>
      <c r="P20" s="300"/>
      <c r="Q20" s="300"/>
      <c r="R20" s="300"/>
      <c r="S20" s="300"/>
      <c r="T20" s="300"/>
      <c r="U20" s="300"/>
      <c r="V20" s="300"/>
      <c r="W20" s="300"/>
      <c r="X20" s="300"/>
    </row>
    <row r="21" spans="1:24" x14ac:dyDescent="0.3">
      <c r="B21" s="300" t="s">
        <v>580</v>
      </c>
      <c r="C21" s="300"/>
      <c r="D21" s="300"/>
      <c r="E21" s="300"/>
      <c r="F21" s="300"/>
      <c r="G21" s="300"/>
      <c r="H21" s="300"/>
      <c r="I21" s="300"/>
      <c r="J21" s="300"/>
      <c r="K21" s="300"/>
      <c r="L21" s="300"/>
      <c r="M21" s="300"/>
      <c r="N21" s="300"/>
      <c r="O21" s="300"/>
      <c r="P21" s="300"/>
      <c r="Q21" s="300"/>
      <c r="R21" s="300"/>
      <c r="S21" s="300"/>
      <c r="T21" s="300"/>
      <c r="U21" s="300"/>
      <c r="V21" s="300"/>
      <c r="W21" s="300"/>
      <c r="X21" s="300"/>
    </row>
    <row r="22" spans="1:24" x14ac:dyDescent="0.3">
      <c r="B22" s="300" t="s">
        <v>581</v>
      </c>
      <c r="C22" s="300"/>
      <c r="D22" s="300"/>
      <c r="E22" s="300"/>
      <c r="F22" s="300"/>
      <c r="G22" s="300"/>
      <c r="H22" s="300"/>
      <c r="I22" s="300"/>
      <c r="J22" s="300"/>
      <c r="K22" s="300"/>
      <c r="L22" s="300"/>
      <c r="M22" s="300"/>
      <c r="N22" s="300"/>
      <c r="O22" s="300"/>
      <c r="P22" s="300"/>
      <c r="Q22" s="300"/>
      <c r="R22" s="300"/>
      <c r="S22" s="300"/>
      <c r="T22" s="300"/>
      <c r="U22" s="300"/>
      <c r="V22" s="300"/>
      <c r="W22" s="300"/>
      <c r="X22" s="300"/>
    </row>
    <row r="23" spans="1:24" x14ac:dyDescent="0.3">
      <c r="B23" s="300" t="s">
        <v>582</v>
      </c>
      <c r="C23" s="300"/>
      <c r="D23" s="300"/>
      <c r="E23" s="300"/>
      <c r="F23" s="300"/>
      <c r="G23" s="300"/>
      <c r="H23" s="300"/>
      <c r="I23" s="300"/>
      <c r="J23" s="300"/>
      <c r="K23" s="300"/>
      <c r="L23" s="300"/>
      <c r="M23" s="300"/>
      <c r="N23" s="300"/>
      <c r="O23" s="300"/>
      <c r="P23" s="300"/>
      <c r="Q23" s="300"/>
      <c r="R23" s="300"/>
      <c r="S23" s="300"/>
      <c r="T23" s="300"/>
      <c r="U23" s="300"/>
      <c r="V23" s="300"/>
      <c r="W23" s="300"/>
      <c r="X23" s="300"/>
    </row>
    <row r="24" spans="1:24" x14ac:dyDescent="0.3">
      <c r="B24" s="300" t="s">
        <v>583</v>
      </c>
      <c r="C24" s="300"/>
      <c r="D24" s="300"/>
      <c r="E24" s="300"/>
      <c r="F24" s="300"/>
      <c r="G24" s="300"/>
      <c r="H24" s="300"/>
      <c r="I24" s="300"/>
      <c r="J24" s="300"/>
      <c r="K24" s="300"/>
      <c r="L24" s="300"/>
      <c r="M24" s="300"/>
      <c r="N24" s="300"/>
      <c r="O24" s="300"/>
      <c r="P24" s="300"/>
      <c r="Q24" s="300"/>
      <c r="R24" s="300"/>
      <c r="S24" s="300"/>
      <c r="T24" s="300"/>
      <c r="U24" s="300"/>
      <c r="V24" s="300"/>
      <c r="W24" s="300"/>
      <c r="X24" s="300"/>
    </row>
    <row r="25" spans="1:24" x14ac:dyDescent="0.3">
      <c r="B25" s="300" t="s">
        <v>584</v>
      </c>
      <c r="C25" s="300"/>
      <c r="D25" s="300"/>
      <c r="E25" s="300"/>
      <c r="F25" s="300"/>
      <c r="G25" s="300"/>
      <c r="H25" s="300"/>
      <c r="I25" s="300"/>
      <c r="J25" s="300"/>
      <c r="K25" s="300"/>
      <c r="L25" s="300"/>
      <c r="M25" s="300"/>
      <c r="N25" s="300"/>
      <c r="O25" s="300"/>
      <c r="P25" s="300"/>
      <c r="Q25" s="300"/>
      <c r="R25" s="300"/>
      <c r="S25" s="300"/>
      <c r="T25" s="300"/>
      <c r="U25" s="300"/>
      <c r="V25" s="300"/>
      <c r="W25" s="300"/>
      <c r="X25" s="300"/>
    </row>
    <row r="26" spans="1:24" x14ac:dyDescent="0.3">
      <c r="B26" s="300" t="s">
        <v>585</v>
      </c>
      <c r="C26" s="300"/>
      <c r="D26" s="300"/>
      <c r="E26" s="300"/>
      <c r="F26" s="300"/>
      <c r="G26" s="300"/>
      <c r="H26" s="300"/>
      <c r="I26" s="300"/>
      <c r="J26" s="300"/>
      <c r="K26" s="300"/>
      <c r="L26" s="300"/>
      <c r="M26" s="300"/>
      <c r="N26" s="300"/>
      <c r="O26" s="300"/>
      <c r="P26" s="300"/>
      <c r="Q26" s="300"/>
      <c r="R26" s="300"/>
      <c r="S26" s="300"/>
      <c r="T26" s="300"/>
      <c r="U26" s="300"/>
      <c r="V26" s="300"/>
      <c r="W26" s="300"/>
      <c r="X26" s="300"/>
    </row>
    <row r="27" spans="1:24" x14ac:dyDescent="0.3">
      <c r="B27" s="300" t="s">
        <v>614</v>
      </c>
      <c r="C27" s="300"/>
      <c r="D27" s="300"/>
      <c r="E27" s="300"/>
      <c r="F27" s="300"/>
      <c r="G27" s="300"/>
      <c r="H27" s="300"/>
      <c r="I27" s="300"/>
      <c r="J27" s="300"/>
      <c r="K27" s="300"/>
      <c r="L27" s="300"/>
      <c r="M27" s="300"/>
      <c r="N27" s="300"/>
      <c r="O27" s="300"/>
      <c r="P27" s="300"/>
      <c r="Q27" s="300"/>
      <c r="R27" s="300"/>
      <c r="S27" s="300"/>
      <c r="T27" s="300"/>
      <c r="U27" s="300"/>
      <c r="V27" s="300"/>
      <c r="W27" s="300"/>
      <c r="X27" s="300"/>
    </row>
    <row r="28" spans="1:24" x14ac:dyDescent="0.3">
      <c r="B28" s="300" t="s">
        <v>613</v>
      </c>
      <c r="C28" s="300"/>
      <c r="D28" s="300"/>
      <c r="E28" s="300"/>
      <c r="F28" s="300"/>
      <c r="G28" s="300"/>
      <c r="H28" s="300"/>
      <c r="I28" s="300"/>
      <c r="J28" s="300"/>
      <c r="K28" s="300"/>
      <c r="L28" s="300"/>
      <c r="M28" s="300"/>
      <c r="N28" s="300"/>
      <c r="O28" s="300"/>
      <c r="P28" s="300"/>
      <c r="Q28" s="300"/>
      <c r="R28" s="300"/>
      <c r="S28" s="300"/>
      <c r="T28" s="300"/>
      <c r="U28" s="300"/>
      <c r="V28" s="300"/>
      <c r="W28" s="300"/>
      <c r="X28" s="300"/>
    </row>
    <row r="29" spans="1:24" x14ac:dyDescent="0.3">
      <c r="B29" s="300" t="s">
        <v>612</v>
      </c>
      <c r="C29" s="300"/>
      <c r="D29" s="300"/>
      <c r="E29" s="300"/>
      <c r="F29" s="300"/>
      <c r="G29" s="300"/>
      <c r="H29" s="300"/>
      <c r="I29" s="300"/>
      <c r="J29" s="300"/>
      <c r="K29" s="300"/>
      <c r="L29" s="300"/>
      <c r="M29" s="300"/>
      <c r="N29" s="300"/>
      <c r="O29" s="300"/>
      <c r="P29" s="300"/>
      <c r="Q29" s="300"/>
      <c r="R29" s="300"/>
      <c r="S29" s="300"/>
      <c r="T29" s="300"/>
      <c r="U29" s="300"/>
      <c r="V29" s="300"/>
      <c r="W29" s="300"/>
      <c r="X29" s="300"/>
    </row>
    <row r="30" spans="1:24" s="4" customFormat="1" x14ac:dyDescent="0.3">
      <c r="B30" s="343" t="s">
        <v>611</v>
      </c>
      <c r="C30" s="343"/>
      <c r="D30" s="343"/>
      <c r="E30" s="343"/>
      <c r="F30" s="343"/>
      <c r="G30" s="343"/>
      <c r="H30" s="343"/>
      <c r="I30" s="343"/>
      <c r="J30" s="343"/>
      <c r="K30" s="343"/>
      <c r="L30" s="343"/>
      <c r="M30" s="343"/>
      <c r="N30" s="343"/>
      <c r="O30" s="343"/>
      <c r="P30" s="343"/>
      <c r="Q30" s="343"/>
      <c r="R30" s="343"/>
      <c r="S30" s="343"/>
      <c r="T30" s="343"/>
      <c r="U30" s="343"/>
      <c r="V30" s="343"/>
      <c r="W30" s="343"/>
      <c r="X30" s="343"/>
    </row>
    <row r="31" spans="1:24" x14ac:dyDescent="0.3">
      <c r="B31" s="300" t="s">
        <v>610</v>
      </c>
      <c r="C31" s="300"/>
      <c r="D31" s="300"/>
      <c r="E31" s="300"/>
      <c r="F31" s="300"/>
      <c r="G31" s="300"/>
      <c r="H31" s="300"/>
      <c r="I31" s="300"/>
      <c r="J31" s="300"/>
      <c r="K31" s="300"/>
      <c r="L31" s="300"/>
      <c r="M31" s="300"/>
      <c r="N31" s="300"/>
      <c r="O31" s="300"/>
      <c r="P31" s="300"/>
      <c r="Q31" s="300"/>
      <c r="R31" s="300"/>
      <c r="S31" s="300"/>
      <c r="T31" s="300"/>
      <c r="U31" s="300"/>
      <c r="V31" s="300"/>
      <c r="W31" s="300"/>
      <c r="X31" s="300"/>
    </row>
    <row r="32" spans="1:24" x14ac:dyDescent="0.3">
      <c r="B32" s="300" t="s">
        <v>609</v>
      </c>
      <c r="C32" s="300"/>
      <c r="D32" s="300"/>
      <c r="E32" s="300"/>
      <c r="F32" s="300"/>
      <c r="G32" s="300"/>
      <c r="H32" s="300"/>
      <c r="I32" s="300"/>
      <c r="J32" s="300"/>
      <c r="K32" s="300"/>
      <c r="L32" s="300"/>
      <c r="M32" s="300"/>
      <c r="N32" s="300"/>
      <c r="O32" s="300"/>
      <c r="P32" s="300"/>
      <c r="Q32" s="300"/>
      <c r="R32" s="300"/>
      <c r="S32" s="300"/>
      <c r="T32" s="300"/>
      <c r="U32" s="300"/>
      <c r="V32" s="300"/>
      <c r="W32" s="300"/>
      <c r="X32" s="300"/>
    </row>
    <row r="33" spans="2:24" x14ac:dyDescent="0.3">
      <c r="B33" s="300" t="s">
        <v>608</v>
      </c>
      <c r="C33" s="300"/>
      <c r="D33" s="300"/>
      <c r="E33" s="300"/>
      <c r="F33" s="300"/>
      <c r="G33" s="300"/>
      <c r="H33" s="300"/>
      <c r="I33" s="300"/>
      <c r="J33" s="300"/>
      <c r="K33" s="300"/>
      <c r="L33" s="300"/>
      <c r="M33" s="300"/>
      <c r="N33" s="300"/>
      <c r="O33" s="300"/>
      <c r="P33" s="300"/>
      <c r="Q33" s="300"/>
      <c r="R33" s="300"/>
      <c r="S33" s="300"/>
      <c r="T33" s="300"/>
      <c r="U33" s="300"/>
      <c r="V33" s="300"/>
      <c r="W33" s="300"/>
      <c r="X33" s="300"/>
    </row>
    <row r="34" spans="2:24" x14ac:dyDescent="0.3">
      <c r="B34" s="300" t="s">
        <v>607</v>
      </c>
      <c r="C34" s="300"/>
      <c r="D34" s="300"/>
      <c r="E34" s="300"/>
      <c r="F34" s="300"/>
      <c r="G34" s="300"/>
      <c r="H34" s="300"/>
      <c r="I34" s="300"/>
      <c r="J34" s="300"/>
      <c r="K34" s="300"/>
      <c r="L34" s="300"/>
      <c r="M34" s="300"/>
      <c r="N34" s="300"/>
      <c r="O34" s="300"/>
      <c r="P34" s="300"/>
      <c r="Q34" s="300"/>
      <c r="R34" s="300"/>
      <c r="S34" s="300"/>
      <c r="T34" s="300"/>
      <c r="U34" s="300"/>
      <c r="V34" s="300"/>
      <c r="W34" s="300"/>
      <c r="X34" s="300"/>
    </row>
    <row r="35" spans="2:24" x14ac:dyDescent="0.3">
      <c r="B35" s="300" t="s">
        <v>596</v>
      </c>
      <c r="C35" s="300"/>
      <c r="D35" s="300"/>
      <c r="E35" s="300"/>
      <c r="F35" s="300"/>
      <c r="G35" s="300"/>
      <c r="H35" s="300"/>
      <c r="I35" s="300"/>
      <c r="J35" s="300"/>
      <c r="K35" s="300"/>
      <c r="L35" s="300"/>
      <c r="M35" s="300"/>
      <c r="N35" s="300"/>
      <c r="O35" s="300"/>
      <c r="P35" s="300"/>
      <c r="Q35" s="300"/>
      <c r="R35" s="300"/>
      <c r="S35" s="300"/>
      <c r="T35" s="300"/>
      <c r="U35" s="300"/>
      <c r="V35" s="300"/>
      <c r="W35" s="300"/>
      <c r="X35" s="300"/>
    </row>
    <row r="36" spans="2:24" x14ac:dyDescent="0.3">
      <c r="B36" s="300" t="s">
        <v>595</v>
      </c>
      <c r="C36" s="300"/>
      <c r="D36" s="300"/>
      <c r="E36" s="300"/>
      <c r="F36" s="300"/>
      <c r="G36" s="300"/>
      <c r="H36" s="300"/>
      <c r="I36" s="300"/>
      <c r="J36" s="300"/>
      <c r="K36" s="300"/>
      <c r="L36" s="300"/>
      <c r="M36" s="300"/>
      <c r="N36" s="300"/>
      <c r="O36" s="300"/>
      <c r="P36" s="300"/>
      <c r="Q36" s="300"/>
      <c r="R36" s="300"/>
      <c r="S36" s="300"/>
      <c r="T36" s="300"/>
      <c r="U36" s="300"/>
      <c r="V36" s="300"/>
      <c r="W36" s="300"/>
      <c r="X36" s="300"/>
    </row>
    <row r="37" spans="2:24" x14ac:dyDescent="0.3">
      <c r="B37" s="300" t="s">
        <v>594</v>
      </c>
      <c r="C37" s="300"/>
      <c r="D37" s="300"/>
      <c r="E37" s="300"/>
      <c r="F37" s="300"/>
      <c r="G37" s="300"/>
      <c r="H37" s="300"/>
      <c r="I37" s="300"/>
      <c r="J37" s="300"/>
      <c r="K37" s="300"/>
      <c r="L37" s="300"/>
      <c r="M37" s="300"/>
      <c r="N37" s="300"/>
      <c r="O37" s="300"/>
      <c r="P37" s="300"/>
      <c r="Q37" s="300"/>
      <c r="R37" s="300"/>
      <c r="S37" s="300"/>
      <c r="T37" s="300"/>
      <c r="U37" s="300"/>
      <c r="V37" s="300"/>
      <c r="W37" s="300"/>
      <c r="X37" s="300"/>
    </row>
    <row r="38" spans="2:24" x14ac:dyDescent="0.3">
      <c r="B38" s="300" t="s">
        <v>593</v>
      </c>
      <c r="C38" s="300"/>
      <c r="D38" s="300"/>
      <c r="E38" s="300"/>
      <c r="F38" s="300"/>
      <c r="G38" s="300"/>
      <c r="H38" s="300"/>
      <c r="I38" s="300"/>
      <c r="J38" s="300"/>
      <c r="K38" s="300"/>
      <c r="L38" s="300"/>
      <c r="M38" s="300"/>
      <c r="N38" s="300"/>
      <c r="O38" s="300"/>
      <c r="P38" s="300"/>
      <c r="Q38" s="300"/>
      <c r="R38" s="300"/>
      <c r="S38" s="300"/>
      <c r="T38" s="300"/>
      <c r="U38" s="300"/>
      <c r="V38" s="300"/>
      <c r="W38" s="300"/>
      <c r="X38" s="300"/>
    </row>
    <row r="39" spans="2:24" x14ac:dyDescent="0.3">
      <c r="B39" s="300" t="s">
        <v>592</v>
      </c>
      <c r="C39" s="300"/>
      <c r="D39" s="300"/>
      <c r="E39" s="300"/>
      <c r="F39" s="300"/>
      <c r="G39" s="300"/>
      <c r="H39" s="300"/>
      <c r="I39" s="300"/>
      <c r="J39" s="300"/>
      <c r="K39" s="300"/>
      <c r="L39" s="300"/>
      <c r="M39" s="300"/>
      <c r="N39" s="300"/>
      <c r="O39" s="300"/>
      <c r="P39" s="300"/>
      <c r="Q39" s="300"/>
      <c r="R39" s="300"/>
      <c r="S39" s="300"/>
      <c r="T39" s="300"/>
      <c r="U39" s="300"/>
      <c r="V39" s="300"/>
      <c r="W39" s="300"/>
      <c r="X39" s="300"/>
    </row>
    <row r="40" spans="2:24" x14ac:dyDescent="0.3">
      <c r="B40" s="300" t="s">
        <v>591</v>
      </c>
      <c r="C40" s="300"/>
      <c r="D40" s="300"/>
      <c r="E40" s="300"/>
      <c r="F40" s="300"/>
      <c r="G40" s="300"/>
      <c r="H40" s="300"/>
      <c r="I40" s="300"/>
      <c r="J40" s="300"/>
      <c r="K40" s="300"/>
      <c r="L40" s="300"/>
      <c r="M40" s="300"/>
      <c r="N40" s="300"/>
      <c r="O40" s="300"/>
      <c r="P40" s="300"/>
      <c r="Q40" s="300"/>
      <c r="R40" s="300"/>
      <c r="S40" s="300"/>
      <c r="T40" s="300"/>
      <c r="U40" s="300"/>
      <c r="V40" s="300"/>
      <c r="W40" s="300"/>
      <c r="X40" s="300"/>
    </row>
    <row r="41" spans="2:24" x14ac:dyDescent="0.3">
      <c r="B41" s="300" t="s">
        <v>590</v>
      </c>
      <c r="C41" s="300"/>
      <c r="D41" s="300"/>
      <c r="E41" s="300"/>
      <c r="F41" s="300"/>
      <c r="G41" s="300"/>
      <c r="H41" s="300"/>
      <c r="I41" s="300"/>
      <c r="J41" s="300"/>
      <c r="K41" s="300"/>
      <c r="L41" s="300"/>
      <c r="M41" s="300"/>
      <c r="N41" s="300"/>
      <c r="O41" s="300"/>
      <c r="P41" s="300"/>
      <c r="Q41" s="300"/>
      <c r="R41" s="300"/>
      <c r="S41" s="300"/>
      <c r="T41" s="300"/>
      <c r="U41" s="300"/>
      <c r="V41" s="300"/>
      <c r="W41" s="300"/>
      <c r="X41" s="300"/>
    </row>
    <row r="42" spans="2:24" x14ac:dyDescent="0.3">
      <c r="B42" s="300" t="s">
        <v>589</v>
      </c>
      <c r="C42" s="300"/>
      <c r="D42" s="300"/>
      <c r="E42" s="300"/>
      <c r="F42" s="300"/>
      <c r="G42" s="300"/>
      <c r="H42" s="300"/>
      <c r="I42" s="300"/>
      <c r="J42" s="300"/>
      <c r="K42" s="300"/>
      <c r="L42" s="300"/>
      <c r="M42" s="300"/>
      <c r="N42" s="300"/>
      <c r="O42" s="300"/>
      <c r="P42" s="300"/>
      <c r="Q42" s="300"/>
      <c r="R42" s="300"/>
      <c r="S42" s="300"/>
      <c r="T42" s="300"/>
      <c r="U42" s="300"/>
      <c r="V42" s="300"/>
      <c r="W42" s="300"/>
      <c r="X42" s="300"/>
    </row>
    <row r="43" spans="2:24" x14ac:dyDescent="0.3">
      <c r="B43" s="300" t="s">
        <v>588</v>
      </c>
      <c r="C43" s="300"/>
      <c r="D43" s="300"/>
      <c r="E43" s="300"/>
      <c r="F43" s="300"/>
      <c r="G43" s="300"/>
      <c r="H43" s="300"/>
      <c r="I43" s="300"/>
      <c r="J43" s="300"/>
      <c r="K43" s="300"/>
      <c r="L43" s="300"/>
      <c r="M43" s="300"/>
      <c r="N43" s="300"/>
      <c r="O43" s="300"/>
      <c r="P43" s="300"/>
      <c r="Q43" s="300"/>
      <c r="R43" s="300"/>
      <c r="S43" s="300"/>
      <c r="T43" s="300"/>
      <c r="U43" s="300"/>
      <c r="V43" s="300"/>
      <c r="W43" s="300"/>
      <c r="X43" s="300"/>
    </row>
    <row r="44" spans="2:24" x14ac:dyDescent="0.3">
      <c r="B44" s="300" t="s">
        <v>587</v>
      </c>
      <c r="C44" s="300"/>
      <c r="D44" s="300"/>
      <c r="E44" s="300"/>
      <c r="F44" s="300"/>
      <c r="G44" s="300"/>
      <c r="H44" s="300"/>
      <c r="I44" s="300"/>
      <c r="J44" s="300"/>
      <c r="K44" s="300"/>
      <c r="L44" s="300"/>
      <c r="M44" s="300"/>
      <c r="N44" s="300"/>
      <c r="O44" s="300"/>
      <c r="P44" s="300"/>
      <c r="Q44" s="300"/>
      <c r="R44" s="300"/>
      <c r="S44" s="300"/>
      <c r="T44" s="300"/>
      <c r="U44" s="300"/>
      <c r="V44" s="300"/>
      <c r="W44" s="300"/>
      <c r="X44" s="300"/>
    </row>
    <row r="45" spans="2:24" x14ac:dyDescent="0.3">
      <c r="B45" s="300" t="s">
        <v>586</v>
      </c>
      <c r="C45" s="300"/>
      <c r="D45" s="300"/>
      <c r="E45" s="300"/>
      <c r="F45" s="300"/>
      <c r="G45" s="300"/>
      <c r="H45" s="300"/>
      <c r="I45" s="300"/>
      <c r="J45" s="300"/>
      <c r="K45" s="300"/>
      <c r="L45" s="300"/>
      <c r="M45" s="300"/>
      <c r="N45" s="300"/>
      <c r="O45" s="300"/>
      <c r="P45" s="300"/>
      <c r="Q45" s="300"/>
      <c r="R45" s="300"/>
      <c r="S45" s="300"/>
      <c r="T45" s="300"/>
      <c r="U45" s="300"/>
      <c r="V45" s="300"/>
      <c r="W45" s="300"/>
      <c r="X45" s="300"/>
    </row>
    <row r="46" spans="2:24" x14ac:dyDescent="0.3">
      <c r="B46" s="300" t="s">
        <v>597</v>
      </c>
      <c r="C46" s="300"/>
      <c r="D46" s="300"/>
      <c r="E46" s="300"/>
      <c r="F46" s="300"/>
      <c r="G46" s="300"/>
      <c r="H46" s="300"/>
      <c r="I46" s="300"/>
      <c r="J46" s="300"/>
      <c r="K46" s="300"/>
      <c r="L46" s="300"/>
      <c r="M46" s="300"/>
      <c r="N46" s="300"/>
      <c r="O46" s="300"/>
      <c r="P46" s="300"/>
      <c r="Q46" s="300"/>
      <c r="R46" s="300"/>
      <c r="S46" s="300"/>
      <c r="T46" s="300"/>
      <c r="U46" s="300"/>
      <c r="V46" s="300"/>
      <c r="W46" s="300"/>
      <c r="X46" s="300"/>
    </row>
    <row r="47" spans="2:24" x14ac:dyDescent="0.3">
      <c r="B47" s="300" t="s">
        <v>598</v>
      </c>
      <c r="C47" s="300"/>
      <c r="D47" s="300"/>
      <c r="E47" s="300"/>
      <c r="F47" s="300"/>
      <c r="G47" s="300"/>
      <c r="H47" s="300"/>
      <c r="I47" s="300"/>
      <c r="J47" s="300"/>
      <c r="K47" s="300"/>
      <c r="L47" s="300"/>
      <c r="M47" s="300"/>
      <c r="N47" s="300"/>
      <c r="O47" s="300"/>
      <c r="P47" s="300"/>
      <c r="Q47" s="300"/>
      <c r="R47" s="300"/>
      <c r="S47" s="300"/>
      <c r="T47" s="300"/>
      <c r="U47" s="300"/>
      <c r="V47" s="300"/>
      <c r="W47" s="300"/>
      <c r="X47" s="300"/>
    </row>
    <row r="48" spans="2:24" x14ac:dyDescent="0.3">
      <c r="B48" s="300" t="s">
        <v>599</v>
      </c>
      <c r="C48" s="300"/>
      <c r="D48" s="300"/>
      <c r="E48" s="300"/>
      <c r="F48" s="300"/>
      <c r="G48" s="300"/>
      <c r="H48" s="300"/>
      <c r="I48" s="300"/>
      <c r="J48" s="300"/>
      <c r="K48" s="300"/>
      <c r="L48" s="300"/>
      <c r="M48" s="300"/>
      <c r="N48" s="300"/>
      <c r="O48" s="300"/>
      <c r="P48" s="300"/>
      <c r="Q48" s="300"/>
      <c r="R48" s="300"/>
      <c r="S48" s="300"/>
      <c r="T48" s="300"/>
      <c r="U48" s="300"/>
      <c r="V48" s="300"/>
      <c r="W48" s="300"/>
      <c r="X48" s="300"/>
    </row>
    <row r="49" spans="2:24" x14ac:dyDescent="0.3">
      <c r="B49" s="300" t="s">
        <v>600</v>
      </c>
      <c r="C49" s="300"/>
      <c r="D49" s="300"/>
      <c r="E49" s="300"/>
      <c r="F49" s="300"/>
      <c r="G49" s="300"/>
      <c r="H49" s="300"/>
      <c r="I49" s="300"/>
      <c r="J49" s="300"/>
      <c r="K49" s="300"/>
      <c r="L49" s="300"/>
      <c r="M49" s="300"/>
      <c r="N49" s="300"/>
      <c r="O49" s="300"/>
      <c r="P49" s="300"/>
      <c r="Q49" s="300"/>
      <c r="R49" s="300"/>
      <c r="S49" s="300"/>
      <c r="T49" s="300"/>
      <c r="U49" s="300"/>
      <c r="V49" s="300"/>
      <c r="W49" s="300"/>
      <c r="X49" s="300"/>
    </row>
    <row r="50" spans="2:24" x14ac:dyDescent="0.3">
      <c r="B50" s="344" t="s">
        <v>601</v>
      </c>
      <c r="C50" s="344"/>
      <c r="D50" s="344"/>
      <c r="E50" s="344"/>
      <c r="F50" s="344"/>
      <c r="G50" s="344"/>
      <c r="H50" s="344"/>
      <c r="I50" s="344"/>
      <c r="J50" s="344"/>
      <c r="K50" s="344"/>
      <c r="L50" s="344"/>
      <c r="M50" s="344"/>
      <c r="N50" s="344"/>
      <c r="O50" s="344"/>
      <c r="P50" s="344"/>
      <c r="Q50" s="344"/>
      <c r="R50" s="344"/>
      <c r="S50" s="344"/>
      <c r="T50" s="344"/>
      <c r="U50" s="344"/>
      <c r="V50" s="344"/>
      <c r="W50" s="344"/>
      <c r="X50" s="344"/>
    </row>
    <row r="51" spans="2:24" x14ac:dyDescent="0.3">
      <c r="B51" s="344" t="s">
        <v>602</v>
      </c>
      <c r="C51" s="344"/>
      <c r="D51" s="344"/>
      <c r="E51" s="344"/>
      <c r="F51" s="344"/>
      <c r="G51" s="344"/>
      <c r="H51" s="344"/>
      <c r="I51" s="344"/>
      <c r="J51" s="344"/>
      <c r="K51" s="344"/>
      <c r="L51" s="344"/>
      <c r="M51" s="344"/>
      <c r="N51" s="344"/>
      <c r="O51" s="344"/>
      <c r="P51" s="344"/>
      <c r="Q51" s="344"/>
      <c r="R51" s="344"/>
      <c r="S51" s="344"/>
      <c r="T51" s="344"/>
      <c r="U51" s="344"/>
      <c r="V51" s="344"/>
      <c r="W51" s="344"/>
      <c r="X51" s="344"/>
    </row>
    <row r="52" spans="2:24" x14ac:dyDescent="0.3">
      <c r="B52" s="344" t="s">
        <v>603</v>
      </c>
      <c r="C52" s="344"/>
      <c r="D52" s="344"/>
      <c r="E52" s="344"/>
      <c r="F52" s="344"/>
      <c r="G52" s="344"/>
      <c r="H52" s="344"/>
      <c r="I52" s="344"/>
      <c r="J52" s="344"/>
      <c r="K52" s="344"/>
      <c r="L52" s="344"/>
      <c r="M52" s="344"/>
      <c r="N52" s="344"/>
      <c r="O52" s="344"/>
      <c r="P52" s="344"/>
      <c r="Q52" s="344"/>
      <c r="R52" s="344"/>
      <c r="S52" s="344"/>
      <c r="T52" s="344"/>
      <c r="U52" s="344"/>
      <c r="V52" s="344"/>
      <c r="W52" s="344"/>
      <c r="X52" s="344"/>
    </row>
    <row r="53" spans="2:24" x14ac:dyDescent="0.3">
      <c r="B53" s="344" t="s">
        <v>604</v>
      </c>
      <c r="C53" s="344"/>
      <c r="D53" s="344"/>
      <c r="E53" s="344"/>
      <c r="F53" s="344"/>
      <c r="G53" s="344"/>
      <c r="H53" s="344"/>
      <c r="I53" s="344"/>
      <c r="J53" s="344"/>
      <c r="K53" s="344"/>
      <c r="L53" s="344"/>
      <c r="M53" s="344"/>
      <c r="N53" s="344"/>
      <c r="O53" s="344"/>
      <c r="P53" s="344"/>
      <c r="Q53" s="344"/>
      <c r="R53" s="344"/>
      <c r="S53" s="344"/>
      <c r="T53" s="344"/>
      <c r="U53" s="344"/>
      <c r="V53" s="344"/>
      <c r="W53" s="344"/>
      <c r="X53" s="344"/>
    </row>
    <row r="54" spans="2:24" x14ac:dyDescent="0.3">
      <c r="B54" s="344" t="s">
        <v>605</v>
      </c>
      <c r="C54" s="344"/>
      <c r="D54" s="344"/>
      <c r="E54" s="344"/>
      <c r="F54" s="344"/>
      <c r="G54" s="344"/>
      <c r="H54" s="344"/>
      <c r="I54" s="344"/>
      <c r="J54" s="344"/>
      <c r="K54" s="344"/>
      <c r="L54" s="344"/>
      <c r="M54" s="344"/>
      <c r="N54" s="344"/>
      <c r="O54" s="344"/>
      <c r="P54" s="344"/>
      <c r="Q54" s="344"/>
      <c r="R54" s="344"/>
      <c r="S54" s="344"/>
      <c r="T54" s="344"/>
      <c r="U54" s="344"/>
      <c r="V54" s="344"/>
      <c r="W54" s="344"/>
      <c r="X54" s="344"/>
    </row>
    <row r="55" spans="2:24" x14ac:dyDescent="0.3">
      <c r="B55" s="344" t="s">
        <v>606</v>
      </c>
      <c r="C55" s="344"/>
      <c r="D55" s="344"/>
      <c r="E55" s="344"/>
      <c r="F55" s="344"/>
      <c r="G55" s="344"/>
      <c r="H55" s="344"/>
      <c r="I55" s="344"/>
      <c r="J55" s="344"/>
      <c r="K55" s="344"/>
      <c r="L55" s="344"/>
      <c r="M55" s="344"/>
      <c r="N55" s="344"/>
      <c r="O55" s="344"/>
      <c r="P55" s="344"/>
      <c r="Q55" s="344"/>
      <c r="R55" s="344"/>
      <c r="S55" s="344"/>
      <c r="T55" s="344"/>
      <c r="U55" s="344"/>
      <c r="V55" s="344"/>
      <c r="W55" s="344"/>
      <c r="X55" s="344"/>
    </row>
    <row r="56" spans="2:24" x14ac:dyDescent="0.3">
      <c r="B56" s="344" t="s">
        <v>576</v>
      </c>
      <c r="C56" s="344"/>
      <c r="D56" s="344"/>
      <c r="E56" s="344"/>
      <c r="F56" s="344"/>
      <c r="G56" s="344"/>
      <c r="H56" s="344"/>
      <c r="I56" s="344"/>
      <c r="J56" s="344"/>
      <c r="K56" s="344"/>
      <c r="L56" s="344"/>
      <c r="M56" s="344"/>
      <c r="N56" s="344"/>
      <c r="O56" s="344"/>
      <c r="P56" s="344"/>
      <c r="Q56" s="344"/>
      <c r="R56" s="344"/>
      <c r="S56" s="344"/>
      <c r="T56" s="344"/>
      <c r="U56" s="344"/>
      <c r="V56" s="344"/>
      <c r="W56" s="344"/>
      <c r="X56" s="344"/>
    </row>
    <row r="57" spans="2:24" x14ac:dyDescent="0.3">
      <c r="B57" s="344" t="s">
        <v>575</v>
      </c>
      <c r="C57" s="344"/>
      <c r="D57" s="344"/>
      <c r="E57" s="344"/>
      <c r="F57" s="344"/>
      <c r="G57" s="344"/>
      <c r="H57" s="344"/>
      <c r="I57" s="344"/>
      <c r="J57" s="344"/>
      <c r="K57" s="344"/>
      <c r="L57" s="344"/>
      <c r="M57" s="344"/>
      <c r="N57" s="344"/>
      <c r="O57" s="344"/>
      <c r="P57" s="344"/>
      <c r="Q57" s="344"/>
      <c r="R57" s="344"/>
      <c r="S57" s="344"/>
      <c r="T57" s="344"/>
      <c r="U57" s="344"/>
      <c r="V57" s="344"/>
      <c r="W57" s="344"/>
      <c r="X57" s="344"/>
    </row>
    <row r="58" spans="2:24" x14ac:dyDescent="0.3">
      <c r="B58" s="344" t="s">
        <v>574</v>
      </c>
      <c r="C58" s="344"/>
      <c r="D58" s="344"/>
      <c r="E58" s="344"/>
      <c r="F58" s="344"/>
      <c r="G58" s="344"/>
      <c r="H58" s="344"/>
      <c r="I58" s="344"/>
      <c r="J58" s="344"/>
      <c r="K58" s="344"/>
      <c r="L58" s="344"/>
      <c r="M58" s="344"/>
      <c r="N58" s="344"/>
      <c r="O58" s="344"/>
      <c r="P58" s="344"/>
      <c r="Q58" s="344"/>
      <c r="R58" s="344"/>
      <c r="S58" s="344"/>
      <c r="T58" s="344"/>
      <c r="U58" s="344"/>
      <c r="V58" s="344"/>
      <c r="W58" s="344"/>
      <c r="X58" s="344"/>
    </row>
    <row r="59" spans="2:24" x14ac:dyDescent="0.3">
      <c r="B59" s="344" t="s">
        <v>573</v>
      </c>
      <c r="C59" s="344"/>
      <c r="D59" s="344"/>
      <c r="E59" s="344"/>
      <c r="F59" s="344"/>
      <c r="G59" s="344"/>
      <c r="H59" s="344"/>
      <c r="I59" s="344"/>
      <c r="J59" s="344"/>
      <c r="K59" s="344"/>
      <c r="L59" s="344"/>
      <c r="M59" s="344"/>
      <c r="N59" s="344"/>
      <c r="O59" s="344"/>
      <c r="P59" s="344"/>
      <c r="Q59" s="344"/>
      <c r="R59" s="344"/>
      <c r="S59" s="344"/>
      <c r="T59" s="344"/>
      <c r="U59" s="344"/>
      <c r="V59" s="344"/>
      <c r="W59" s="344"/>
      <c r="X59" s="344"/>
    </row>
    <row r="60" spans="2:24" x14ac:dyDescent="0.3">
      <c r="B60" s="344" t="s">
        <v>572</v>
      </c>
      <c r="C60" s="344"/>
      <c r="D60" s="344"/>
      <c r="E60" s="344"/>
      <c r="F60" s="344"/>
      <c r="G60" s="344"/>
      <c r="H60" s="344"/>
      <c r="I60" s="344"/>
      <c r="J60" s="344"/>
      <c r="K60" s="344"/>
      <c r="L60" s="344"/>
      <c r="M60" s="344"/>
      <c r="N60" s="344"/>
      <c r="O60" s="344"/>
      <c r="P60" s="344"/>
      <c r="Q60" s="344"/>
      <c r="R60" s="344"/>
      <c r="S60" s="344"/>
      <c r="T60" s="344"/>
      <c r="U60" s="344"/>
      <c r="V60" s="344"/>
      <c r="W60" s="344"/>
      <c r="X60" s="344"/>
    </row>
    <row r="61" spans="2:24" x14ac:dyDescent="0.3">
      <c r="B61" s="344" t="s">
        <v>561</v>
      </c>
      <c r="C61" s="344"/>
      <c r="D61" s="344"/>
      <c r="E61" s="344"/>
      <c r="F61" s="344"/>
      <c r="G61" s="344"/>
      <c r="H61" s="344"/>
      <c r="I61" s="344"/>
      <c r="J61" s="344"/>
      <c r="K61" s="344"/>
      <c r="L61" s="344"/>
      <c r="M61" s="344"/>
      <c r="N61" s="344"/>
      <c r="O61" s="344"/>
      <c r="P61" s="344"/>
      <c r="Q61" s="344"/>
      <c r="R61" s="344"/>
      <c r="S61" s="344"/>
      <c r="T61" s="344"/>
      <c r="U61" s="344"/>
      <c r="V61" s="344"/>
      <c r="W61" s="344"/>
      <c r="X61" s="344"/>
    </row>
    <row r="62" spans="2:24" x14ac:dyDescent="0.3">
      <c r="B62" s="344" t="s">
        <v>571</v>
      </c>
      <c r="C62" s="344"/>
      <c r="D62" s="344"/>
      <c r="E62" s="344"/>
      <c r="F62" s="344"/>
      <c r="G62" s="344"/>
      <c r="H62" s="344"/>
      <c r="I62" s="344"/>
      <c r="J62" s="344"/>
      <c r="K62" s="344"/>
      <c r="L62" s="344"/>
      <c r="M62" s="344"/>
      <c r="N62" s="344"/>
      <c r="O62" s="344"/>
      <c r="P62" s="344"/>
      <c r="Q62" s="344"/>
      <c r="R62" s="344"/>
      <c r="S62" s="344"/>
      <c r="T62" s="344"/>
      <c r="U62" s="344"/>
      <c r="V62" s="344"/>
      <c r="W62" s="344"/>
      <c r="X62" s="344"/>
    </row>
    <row r="63" spans="2:24" x14ac:dyDescent="0.3">
      <c r="B63" s="344" t="s">
        <v>570</v>
      </c>
      <c r="C63" s="344"/>
      <c r="D63" s="344"/>
      <c r="E63" s="344"/>
      <c r="F63" s="344"/>
      <c r="G63" s="344"/>
      <c r="H63" s="344"/>
      <c r="I63" s="344"/>
      <c r="J63" s="344"/>
      <c r="K63" s="344"/>
      <c r="L63" s="344"/>
      <c r="M63" s="344"/>
      <c r="N63" s="344"/>
      <c r="O63" s="344"/>
      <c r="P63" s="344"/>
      <c r="Q63" s="344"/>
      <c r="R63" s="344"/>
      <c r="S63" s="344"/>
      <c r="T63" s="344"/>
      <c r="U63" s="344"/>
      <c r="V63" s="344"/>
      <c r="W63" s="344"/>
      <c r="X63" s="344"/>
    </row>
    <row r="64" spans="2:24" x14ac:dyDescent="0.3">
      <c r="B64" s="344" t="s">
        <v>569</v>
      </c>
      <c r="C64" s="344"/>
      <c r="D64" s="344"/>
      <c r="E64" s="344"/>
      <c r="F64" s="344"/>
      <c r="G64" s="344"/>
      <c r="H64" s="344"/>
      <c r="I64" s="344"/>
      <c r="J64" s="344"/>
      <c r="K64" s="344"/>
      <c r="L64" s="344"/>
      <c r="M64" s="344"/>
      <c r="N64" s="344"/>
      <c r="O64" s="344"/>
      <c r="P64" s="344"/>
      <c r="Q64" s="344"/>
      <c r="R64" s="344"/>
      <c r="S64" s="344"/>
      <c r="T64" s="344"/>
      <c r="U64" s="344"/>
      <c r="V64" s="344"/>
      <c r="W64" s="344"/>
      <c r="X64" s="344"/>
    </row>
    <row r="65" spans="2:24" x14ac:dyDescent="0.3">
      <c r="B65" s="344" t="s">
        <v>568</v>
      </c>
      <c r="C65" s="344"/>
      <c r="D65" s="344"/>
      <c r="E65" s="344"/>
      <c r="F65" s="344"/>
      <c r="G65" s="344"/>
      <c r="H65" s="344"/>
      <c r="I65" s="344"/>
      <c r="J65" s="344"/>
      <c r="K65" s="344"/>
      <c r="L65" s="344"/>
      <c r="M65" s="344"/>
      <c r="N65" s="344"/>
      <c r="O65" s="344"/>
      <c r="P65" s="344"/>
      <c r="Q65" s="344"/>
      <c r="R65" s="344"/>
      <c r="S65" s="344"/>
      <c r="T65" s="344"/>
      <c r="U65" s="344"/>
      <c r="V65" s="344"/>
      <c r="W65" s="344"/>
      <c r="X65" s="344"/>
    </row>
    <row r="66" spans="2:24" x14ac:dyDescent="0.3">
      <c r="B66" s="344" t="s">
        <v>567</v>
      </c>
      <c r="C66" s="344"/>
      <c r="D66" s="344"/>
      <c r="E66" s="344"/>
      <c r="F66" s="344"/>
      <c r="G66" s="344"/>
      <c r="H66" s="344"/>
      <c r="I66" s="344"/>
      <c r="J66" s="344"/>
      <c r="K66" s="344"/>
      <c r="L66" s="344"/>
      <c r="M66" s="344"/>
      <c r="N66" s="344"/>
      <c r="O66" s="344"/>
      <c r="P66" s="344"/>
      <c r="Q66" s="344"/>
      <c r="R66" s="344"/>
      <c r="S66" s="344"/>
      <c r="T66" s="344"/>
      <c r="U66" s="344"/>
      <c r="V66" s="344"/>
      <c r="W66" s="344"/>
      <c r="X66" s="344"/>
    </row>
    <row r="67" spans="2:24" x14ac:dyDescent="0.3">
      <c r="B67" s="344" t="s">
        <v>566</v>
      </c>
      <c r="C67" s="344"/>
      <c r="D67" s="344"/>
      <c r="E67" s="344"/>
      <c r="F67" s="344"/>
      <c r="G67" s="344"/>
      <c r="H67" s="344"/>
      <c r="I67" s="344"/>
      <c r="J67" s="344"/>
      <c r="K67" s="344"/>
      <c r="L67" s="344"/>
      <c r="M67" s="344"/>
      <c r="N67" s="344"/>
      <c r="O67" s="344"/>
      <c r="P67" s="344"/>
      <c r="Q67" s="344"/>
      <c r="R67" s="344"/>
      <c r="S67" s="344"/>
      <c r="T67" s="344"/>
      <c r="U67" s="344"/>
      <c r="V67" s="344"/>
      <c r="W67" s="344"/>
      <c r="X67" s="344"/>
    </row>
    <row r="68" spans="2:24" x14ac:dyDescent="0.3">
      <c r="B68" s="344" t="s">
        <v>565</v>
      </c>
      <c r="C68" s="344"/>
      <c r="D68" s="344"/>
      <c r="E68" s="344"/>
      <c r="F68" s="344"/>
      <c r="G68" s="344"/>
      <c r="H68" s="344"/>
      <c r="I68" s="344"/>
      <c r="J68" s="344"/>
      <c r="K68" s="344"/>
      <c r="L68" s="344"/>
      <c r="M68" s="344"/>
      <c r="N68" s="344"/>
      <c r="O68" s="344"/>
      <c r="P68" s="344"/>
      <c r="Q68" s="344"/>
      <c r="R68" s="344"/>
      <c r="S68" s="344"/>
      <c r="T68" s="344"/>
      <c r="U68" s="344"/>
      <c r="V68" s="344"/>
      <c r="W68" s="344"/>
      <c r="X68" s="344"/>
    </row>
    <row r="69" spans="2:24" x14ac:dyDescent="0.3">
      <c r="B69" s="344" t="s">
        <v>564</v>
      </c>
      <c r="C69" s="344"/>
      <c r="D69" s="344"/>
      <c r="E69" s="344"/>
      <c r="F69" s="344"/>
      <c r="G69" s="344"/>
      <c r="H69" s="344"/>
      <c r="I69" s="344"/>
      <c r="J69" s="344"/>
      <c r="K69" s="344"/>
      <c r="L69" s="344"/>
      <c r="M69" s="344"/>
      <c r="N69" s="344"/>
      <c r="O69" s="344"/>
      <c r="P69" s="344"/>
      <c r="Q69" s="344"/>
      <c r="R69" s="344"/>
      <c r="S69" s="344"/>
      <c r="T69" s="344"/>
      <c r="U69" s="344"/>
      <c r="V69" s="344"/>
      <c r="W69" s="344"/>
      <c r="X69" s="344"/>
    </row>
    <row r="70" spans="2:24" x14ac:dyDescent="0.3">
      <c r="B70" s="344" t="s">
        <v>562</v>
      </c>
      <c r="C70" s="344"/>
      <c r="D70" s="344"/>
      <c r="E70" s="344"/>
      <c r="F70" s="344"/>
      <c r="G70" s="344"/>
      <c r="H70" s="344"/>
      <c r="I70" s="344"/>
      <c r="J70" s="344"/>
      <c r="K70" s="344"/>
      <c r="L70" s="344"/>
      <c r="M70" s="344"/>
      <c r="N70" s="344"/>
      <c r="O70" s="344"/>
      <c r="P70" s="344"/>
      <c r="Q70" s="344"/>
      <c r="R70" s="344"/>
      <c r="S70" s="344"/>
      <c r="T70" s="344"/>
      <c r="U70" s="344"/>
      <c r="V70" s="344"/>
      <c r="W70" s="344"/>
      <c r="X70" s="344"/>
    </row>
    <row r="71" spans="2:24" x14ac:dyDescent="0.3">
      <c r="B71" s="344" t="s">
        <v>563</v>
      </c>
      <c r="C71" s="344"/>
      <c r="D71" s="344"/>
      <c r="E71" s="344"/>
      <c r="F71" s="344"/>
      <c r="G71" s="344"/>
      <c r="H71" s="344"/>
      <c r="I71" s="344"/>
      <c r="J71" s="344"/>
      <c r="K71" s="344"/>
      <c r="L71" s="344"/>
      <c r="M71" s="344"/>
      <c r="N71" s="344"/>
      <c r="O71" s="344"/>
      <c r="P71" s="344"/>
      <c r="Q71" s="344"/>
      <c r="R71" s="344"/>
      <c r="S71" s="344"/>
      <c r="T71" s="344"/>
      <c r="U71" s="344"/>
      <c r="V71" s="344"/>
      <c r="W71" s="344"/>
      <c r="X71" s="344"/>
    </row>
    <row r="72" spans="2:24" x14ac:dyDescent="0.3">
      <c r="B72" s="300"/>
      <c r="C72" s="300"/>
      <c r="D72" s="300"/>
      <c r="E72" s="300"/>
      <c r="F72" s="300"/>
      <c r="G72" s="300"/>
      <c r="H72" s="300"/>
      <c r="I72" s="300"/>
      <c r="J72" s="300"/>
      <c r="K72" s="300"/>
      <c r="L72" s="300"/>
      <c r="M72" s="300"/>
      <c r="N72" s="300"/>
      <c r="O72" s="300"/>
      <c r="P72" s="300"/>
      <c r="Q72" s="300"/>
      <c r="R72" s="300"/>
      <c r="S72" s="300"/>
      <c r="T72" s="300"/>
      <c r="U72" s="300"/>
      <c r="V72" s="300"/>
      <c r="W72" s="300"/>
      <c r="X72" s="300"/>
    </row>
    <row r="73" spans="2:24" x14ac:dyDescent="0.3">
      <c r="B73" s="300"/>
      <c r="C73" s="300"/>
      <c r="D73" s="300"/>
      <c r="E73" s="300"/>
      <c r="F73" s="300"/>
      <c r="G73" s="300"/>
      <c r="H73" s="300"/>
      <c r="I73" s="300"/>
      <c r="J73" s="300"/>
      <c r="K73" s="300"/>
      <c r="L73" s="300"/>
      <c r="M73" s="300"/>
      <c r="N73" s="300"/>
      <c r="O73" s="300"/>
      <c r="P73" s="300"/>
      <c r="Q73" s="300"/>
      <c r="R73" s="300"/>
      <c r="S73" s="300"/>
      <c r="T73" s="300"/>
      <c r="U73" s="300"/>
      <c r="V73" s="300"/>
      <c r="W73" s="300"/>
      <c r="X73" s="300"/>
    </row>
    <row r="74" spans="2:24" x14ac:dyDescent="0.3">
      <c r="B74" s="300"/>
      <c r="C74" s="300"/>
      <c r="D74" s="300"/>
      <c r="E74" s="300"/>
      <c r="F74" s="300"/>
      <c r="G74" s="300"/>
      <c r="H74" s="300"/>
      <c r="I74" s="300"/>
      <c r="J74" s="300"/>
      <c r="K74" s="300"/>
      <c r="L74" s="300"/>
      <c r="M74" s="300"/>
      <c r="N74" s="300"/>
      <c r="O74" s="300"/>
      <c r="P74" s="300"/>
      <c r="Q74" s="300"/>
      <c r="R74" s="300"/>
      <c r="S74" s="300"/>
      <c r="T74" s="300"/>
      <c r="U74" s="300"/>
      <c r="V74" s="300"/>
      <c r="W74" s="300"/>
      <c r="X74" s="300"/>
    </row>
    <row r="75" spans="2:24" x14ac:dyDescent="0.3">
      <c r="B75" s="300"/>
      <c r="C75" s="300"/>
      <c r="D75" s="300"/>
      <c r="E75" s="300"/>
      <c r="F75" s="300"/>
      <c r="G75" s="300"/>
      <c r="H75" s="300"/>
      <c r="I75" s="300"/>
      <c r="J75" s="300"/>
      <c r="K75" s="300"/>
      <c r="L75" s="300"/>
      <c r="M75" s="300"/>
      <c r="N75" s="300"/>
      <c r="O75" s="300"/>
      <c r="P75" s="300"/>
      <c r="Q75" s="300"/>
      <c r="R75" s="300"/>
      <c r="S75" s="300"/>
      <c r="T75" s="300"/>
      <c r="U75" s="300"/>
      <c r="V75" s="300"/>
      <c r="W75" s="300"/>
      <c r="X75" s="300"/>
    </row>
    <row r="76" spans="2:24" x14ac:dyDescent="0.3">
      <c r="B76" s="300"/>
      <c r="C76" s="300"/>
      <c r="D76" s="300"/>
      <c r="E76" s="300"/>
      <c r="F76" s="300"/>
      <c r="G76" s="300"/>
      <c r="H76" s="300"/>
      <c r="I76" s="300"/>
      <c r="J76" s="300"/>
      <c r="K76" s="300"/>
      <c r="L76" s="300"/>
      <c r="M76" s="300"/>
      <c r="N76" s="300"/>
      <c r="O76" s="300"/>
      <c r="P76" s="300"/>
      <c r="Q76" s="300"/>
      <c r="R76" s="300"/>
      <c r="S76" s="300"/>
      <c r="T76" s="300"/>
      <c r="U76" s="300"/>
      <c r="V76" s="300"/>
      <c r="W76" s="300"/>
      <c r="X76" s="300"/>
    </row>
    <row r="77" spans="2:24" x14ac:dyDescent="0.3">
      <c r="B77" s="300"/>
      <c r="C77" s="300"/>
      <c r="D77" s="300"/>
      <c r="E77" s="300"/>
      <c r="F77" s="300"/>
      <c r="G77" s="300"/>
      <c r="H77" s="300"/>
      <c r="I77" s="300"/>
      <c r="J77" s="300"/>
      <c r="K77" s="300"/>
      <c r="L77" s="300"/>
      <c r="M77" s="300"/>
      <c r="N77" s="300"/>
      <c r="O77" s="300"/>
      <c r="P77" s="300"/>
      <c r="Q77" s="300"/>
      <c r="R77" s="300"/>
      <c r="S77" s="300"/>
      <c r="T77" s="300"/>
      <c r="U77" s="300"/>
      <c r="V77" s="300"/>
      <c r="W77" s="300"/>
      <c r="X77" s="300"/>
    </row>
    <row r="78" spans="2:24" x14ac:dyDescent="0.3">
      <c r="B78" s="300"/>
      <c r="C78" s="300"/>
      <c r="D78" s="300"/>
      <c r="E78" s="300"/>
      <c r="F78" s="300"/>
      <c r="G78" s="300"/>
      <c r="H78" s="300"/>
      <c r="I78" s="300"/>
      <c r="J78" s="300"/>
      <c r="K78" s="300"/>
      <c r="L78" s="300"/>
      <c r="M78" s="300"/>
      <c r="N78" s="300"/>
      <c r="O78" s="300"/>
      <c r="P78" s="300"/>
      <c r="Q78" s="300"/>
      <c r="R78" s="300"/>
      <c r="S78" s="300"/>
      <c r="T78" s="300"/>
      <c r="U78" s="300"/>
      <c r="V78" s="300"/>
      <c r="W78" s="300"/>
      <c r="X78" s="300"/>
    </row>
    <row r="79" spans="2:24" x14ac:dyDescent="0.3">
      <c r="B79" s="300"/>
      <c r="C79" s="300"/>
      <c r="D79" s="300"/>
      <c r="E79" s="300"/>
      <c r="F79" s="300"/>
      <c r="G79" s="300"/>
      <c r="H79" s="300"/>
      <c r="I79" s="300"/>
      <c r="J79" s="300"/>
      <c r="K79" s="300"/>
      <c r="L79" s="300"/>
      <c r="M79" s="300"/>
      <c r="N79" s="300"/>
      <c r="O79" s="300"/>
      <c r="P79" s="300"/>
      <c r="Q79" s="300"/>
      <c r="R79" s="300"/>
      <c r="S79" s="300"/>
      <c r="T79" s="300"/>
      <c r="U79" s="300"/>
      <c r="V79" s="300"/>
      <c r="W79" s="300"/>
      <c r="X79" s="300"/>
    </row>
    <row r="80" spans="2:24" x14ac:dyDescent="0.3">
      <c r="B80" s="300"/>
      <c r="C80" s="300"/>
      <c r="D80" s="300"/>
      <c r="E80" s="300"/>
      <c r="F80" s="300"/>
      <c r="G80" s="300"/>
      <c r="H80" s="300"/>
      <c r="I80" s="300"/>
      <c r="J80" s="300"/>
      <c r="K80" s="300"/>
      <c r="L80" s="300"/>
      <c r="M80" s="300"/>
      <c r="N80" s="300"/>
      <c r="O80" s="300"/>
      <c r="P80" s="300"/>
      <c r="Q80" s="300"/>
      <c r="R80" s="300"/>
      <c r="S80" s="300"/>
      <c r="T80" s="300"/>
      <c r="U80" s="300"/>
      <c r="V80" s="300"/>
      <c r="W80" s="300"/>
      <c r="X80" s="300"/>
    </row>
    <row r="81" spans="2:24" x14ac:dyDescent="0.3">
      <c r="B81" s="300"/>
      <c r="C81" s="300"/>
      <c r="D81" s="300"/>
      <c r="E81" s="300"/>
      <c r="F81" s="300"/>
      <c r="G81" s="300"/>
      <c r="H81" s="300"/>
      <c r="I81" s="300"/>
      <c r="J81" s="300"/>
      <c r="K81" s="300"/>
      <c r="L81" s="300"/>
      <c r="M81" s="300"/>
      <c r="N81" s="300"/>
      <c r="O81" s="300"/>
      <c r="P81" s="300"/>
      <c r="Q81" s="300"/>
      <c r="R81" s="300"/>
      <c r="S81" s="300"/>
      <c r="T81" s="300"/>
      <c r="U81" s="300"/>
      <c r="V81" s="300"/>
      <c r="W81" s="300"/>
      <c r="X81" s="300"/>
    </row>
    <row r="82" spans="2:24" x14ac:dyDescent="0.3">
      <c r="B82" s="300"/>
      <c r="C82" s="300"/>
      <c r="D82" s="300"/>
      <c r="E82" s="300"/>
      <c r="F82" s="300"/>
      <c r="G82" s="300"/>
      <c r="H82" s="300"/>
      <c r="I82" s="300"/>
      <c r="J82" s="300"/>
      <c r="K82" s="300"/>
      <c r="L82" s="300"/>
      <c r="M82" s="300"/>
      <c r="N82" s="300"/>
      <c r="O82" s="300"/>
      <c r="P82" s="300"/>
      <c r="Q82" s="300"/>
      <c r="R82" s="300"/>
      <c r="S82" s="300"/>
      <c r="T82" s="300"/>
      <c r="U82" s="300"/>
      <c r="V82" s="300"/>
      <c r="W82" s="300"/>
      <c r="X82" s="300"/>
    </row>
    <row r="83" spans="2:24" x14ac:dyDescent="0.3">
      <c r="B83" s="300"/>
      <c r="C83" s="300"/>
      <c r="D83" s="300"/>
      <c r="E83" s="300"/>
      <c r="F83" s="300"/>
      <c r="G83" s="300"/>
      <c r="H83" s="300"/>
      <c r="I83" s="300"/>
      <c r="J83" s="300"/>
      <c r="K83" s="300"/>
      <c r="L83" s="300"/>
      <c r="M83" s="300"/>
      <c r="N83" s="300"/>
      <c r="O83" s="300"/>
      <c r="P83" s="300"/>
      <c r="Q83" s="300"/>
      <c r="R83" s="300"/>
      <c r="S83" s="300"/>
      <c r="T83" s="300"/>
      <c r="U83" s="300"/>
      <c r="V83" s="300"/>
      <c r="W83" s="300"/>
      <c r="X83" s="300"/>
    </row>
  </sheetData>
  <mergeCells count="82">
    <mergeCell ref="B80:X80"/>
    <mergeCell ref="B81:X81"/>
    <mergeCell ref="B82:X82"/>
    <mergeCell ref="A17:A19"/>
    <mergeCell ref="B14:Y14"/>
    <mergeCell ref="B15:Y15"/>
    <mergeCell ref="B16:Y16"/>
    <mergeCell ref="B54:X54"/>
    <mergeCell ref="B55:X55"/>
    <mergeCell ref="B56:X56"/>
    <mergeCell ref="B57:X57"/>
    <mergeCell ref="B83:X83"/>
    <mergeCell ref="B66:X66"/>
    <mergeCell ref="B67:X67"/>
    <mergeCell ref="B68:X68"/>
    <mergeCell ref="B69:X69"/>
    <mergeCell ref="B70:X70"/>
    <mergeCell ref="B71:X71"/>
    <mergeCell ref="B75:X75"/>
    <mergeCell ref="B76:X76"/>
    <mergeCell ref="B77:X77"/>
    <mergeCell ref="B78:X78"/>
    <mergeCell ref="B79:X79"/>
    <mergeCell ref="B58:X58"/>
    <mergeCell ref="B37:X37"/>
    <mergeCell ref="B38:X38"/>
    <mergeCell ref="B39:X39"/>
    <mergeCell ref="B40:X40"/>
    <mergeCell ref="B41:X41"/>
    <mergeCell ref="B42:X42"/>
    <mergeCell ref="B51:X51"/>
    <mergeCell ref="B52:X52"/>
    <mergeCell ref="B45:X45"/>
    <mergeCell ref="B46:X46"/>
    <mergeCell ref="B47:X47"/>
    <mergeCell ref="B48:X48"/>
    <mergeCell ref="B43:X43"/>
    <mergeCell ref="B44:X44"/>
    <mergeCell ref="B53:X53"/>
    <mergeCell ref="B24:X24"/>
    <mergeCell ref="B25:X25"/>
    <mergeCell ref="B26:X26"/>
    <mergeCell ref="B27:X27"/>
    <mergeCell ref="B28:X28"/>
    <mergeCell ref="B29:X29"/>
    <mergeCell ref="B17:X17"/>
    <mergeCell ref="B18:X18"/>
    <mergeCell ref="B19:X19"/>
    <mergeCell ref="B74:X74"/>
    <mergeCell ref="B72:X72"/>
    <mergeCell ref="B73:X73"/>
    <mergeCell ref="B62:X62"/>
    <mergeCell ref="B63:X63"/>
    <mergeCell ref="B64:X64"/>
    <mergeCell ref="B65:X65"/>
    <mergeCell ref="B59:X59"/>
    <mergeCell ref="B60:X60"/>
    <mergeCell ref="B61:X61"/>
    <mergeCell ref="B49:X49"/>
    <mergeCell ref="B50:X50"/>
    <mergeCell ref="B33:X33"/>
    <mergeCell ref="B34:X34"/>
    <mergeCell ref="B35:X35"/>
    <mergeCell ref="B36:X36"/>
    <mergeCell ref="B30:X30"/>
    <mergeCell ref="B31:X31"/>
    <mergeCell ref="B32:X32"/>
    <mergeCell ref="B20:X20"/>
    <mergeCell ref="B21:X21"/>
    <mergeCell ref="B22:X22"/>
    <mergeCell ref="B23:X23"/>
    <mergeCell ref="B3:Y3"/>
    <mergeCell ref="B11:Y11"/>
    <mergeCell ref="B12:Y12"/>
    <mergeCell ref="B4:Y4"/>
    <mergeCell ref="B5:Y5"/>
    <mergeCell ref="B7:Y7"/>
    <mergeCell ref="B8:Y8"/>
    <mergeCell ref="B9:Y9"/>
    <mergeCell ref="B10:Y10"/>
    <mergeCell ref="B13:Y13"/>
    <mergeCell ref="B6:X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5BC85D-B33F-41C0-B875-CC3D1748447E}">
  <dimension ref="A1:BS81"/>
  <sheetViews>
    <sheetView workbookViewId="0">
      <pane ySplit="7" topLeftCell="A57" activePane="bottomLeft" state="frozen"/>
      <selection pane="bottomLeft" activeCell="D76" sqref="D76"/>
    </sheetView>
  </sheetViews>
  <sheetFormatPr defaultColWidth="9.109375" defaultRowHeight="13.8" x14ac:dyDescent="0.3"/>
  <cols>
    <col min="1" max="1" width="14.33203125" style="37" customWidth="1"/>
    <col min="2" max="4" width="9.44140625" style="37" customWidth="1"/>
    <col min="5" max="5" width="9.5546875" style="37" customWidth="1"/>
    <col min="6" max="6" width="9.44140625" style="37" customWidth="1"/>
    <col min="7" max="7" width="9" style="37" customWidth="1"/>
    <col min="8" max="8" width="9.44140625" style="37" customWidth="1"/>
    <col min="9" max="9" width="9.33203125" style="37" customWidth="1"/>
    <col min="10" max="10" width="9.44140625" style="37" customWidth="1"/>
    <col min="11" max="11" width="9.5546875" style="37" customWidth="1"/>
    <col min="12" max="12" width="9.33203125" style="37" customWidth="1"/>
    <col min="13" max="14" width="9.44140625" style="37" customWidth="1"/>
    <col min="15" max="15" width="9.5546875" style="37" customWidth="1"/>
    <col min="16" max="16" width="9.33203125" style="37" customWidth="1"/>
    <col min="17" max="17" width="9.6640625" style="37" customWidth="1"/>
    <col min="18" max="18" width="9.5546875" style="23" bestFit="1" customWidth="1"/>
    <col min="19" max="20" width="7.6640625" style="23" customWidth="1"/>
    <col min="21" max="23" width="9.88671875" style="24" customWidth="1"/>
    <col min="24" max="26" width="9.5546875" style="25" customWidth="1"/>
    <col min="27" max="27" width="9.33203125" style="25" customWidth="1"/>
    <col min="28" max="30" width="9.109375" style="25"/>
    <col min="31" max="31" width="9.109375" style="26"/>
    <col min="32" max="32" width="12.109375" style="25" customWidth="1"/>
    <col min="33" max="33" width="9.5546875" style="25" customWidth="1"/>
    <col min="34" max="35" width="9.109375" style="25"/>
    <col min="36" max="36" width="9.109375" style="26"/>
    <col min="37" max="39" width="9.109375" style="25"/>
    <col min="40" max="40" width="10.44140625" style="27" customWidth="1"/>
    <col min="41" max="41" width="10.5546875" style="25" bestFit="1" customWidth="1"/>
    <col min="42" max="16384" width="9.109375" style="49"/>
  </cols>
  <sheetData>
    <row r="1" spans="1:71" s="22" customFormat="1" ht="15.6" x14ac:dyDescent="0.3">
      <c r="A1" s="16" t="s">
        <v>7</v>
      </c>
      <c r="B1" s="16"/>
      <c r="C1" s="16"/>
      <c r="D1" s="16"/>
      <c r="E1" s="16"/>
      <c r="F1" s="16"/>
      <c r="G1" s="16"/>
      <c r="H1" s="16"/>
      <c r="I1" s="16"/>
      <c r="J1" s="16"/>
      <c r="K1" s="16"/>
      <c r="L1" s="16"/>
      <c r="M1" s="16"/>
      <c r="N1" s="16"/>
      <c r="O1" s="16"/>
      <c r="P1" s="16"/>
      <c r="Q1" s="16"/>
      <c r="R1" s="17"/>
      <c r="S1" s="17"/>
      <c r="T1" s="17"/>
      <c r="U1" s="18"/>
      <c r="V1" s="18"/>
      <c r="W1" s="18"/>
      <c r="X1" s="19"/>
      <c r="Y1" s="19"/>
      <c r="Z1" s="19"/>
      <c r="AA1" s="19"/>
      <c r="AB1" s="19"/>
      <c r="AC1" s="19"/>
      <c r="AD1" s="19"/>
      <c r="AE1" s="20"/>
      <c r="AF1" s="19"/>
      <c r="AG1" s="19"/>
      <c r="AH1" s="19"/>
      <c r="AI1" s="19"/>
      <c r="AJ1" s="20"/>
      <c r="AK1" s="19"/>
      <c r="AL1" s="19"/>
      <c r="AM1" s="19"/>
      <c r="AN1" s="21"/>
      <c r="AO1" s="19"/>
    </row>
    <row r="2" spans="1:71" x14ac:dyDescent="0.3">
      <c r="A2" s="49"/>
      <c r="B2" s="49"/>
      <c r="C2" s="49"/>
      <c r="D2" s="49"/>
      <c r="E2" s="49"/>
      <c r="F2" s="49"/>
      <c r="G2" s="49"/>
      <c r="H2" s="49"/>
      <c r="I2" s="49"/>
      <c r="J2" s="49"/>
      <c r="K2" s="49"/>
      <c r="L2" s="49"/>
      <c r="M2" s="49"/>
      <c r="N2" s="49"/>
      <c r="O2" s="49"/>
      <c r="P2" s="49"/>
      <c r="Q2" s="49"/>
    </row>
    <row r="3" spans="1:71" x14ac:dyDescent="0.3">
      <c r="A3" s="302" t="s">
        <v>645</v>
      </c>
      <c r="B3" s="302"/>
      <c r="C3" s="302"/>
      <c r="D3" s="302"/>
      <c r="E3" s="302"/>
      <c r="F3" s="302"/>
      <c r="G3" s="302"/>
      <c r="H3" s="302"/>
      <c r="I3" s="302"/>
      <c r="J3" s="302"/>
      <c r="K3" s="302"/>
      <c r="L3" s="49"/>
      <c r="M3" s="49"/>
      <c r="N3" s="49"/>
      <c r="O3" s="49"/>
      <c r="P3" s="49"/>
      <c r="Q3" s="49"/>
    </row>
    <row r="4" spans="1:71" x14ac:dyDescent="0.3">
      <c r="A4" s="49" t="s">
        <v>164</v>
      </c>
      <c r="B4" s="49"/>
      <c r="C4" s="49"/>
      <c r="D4" s="49"/>
      <c r="E4" s="49"/>
      <c r="F4" s="49"/>
      <c r="G4" s="49"/>
      <c r="H4" s="49"/>
      <c r="I4" s="49"/>
      <c r="J4" s="49"/>
      <c r="K4" s="49"/>
      <c r="L4" s="49"/>
      <c r="M4" s="49"/>
      <c r="N4" s="49"/>
      <c r="O4" s="49"/>
      <c r="P4" s="49"/>
      <c r="Q4" s="49"/>
    </row>
    <row r="5" spans="1:71" x14ac:dyDescent="0.3">
      <c r="A5" s="49" t="s">
        <v>163</v>
      </c>
      <c r="B5" s="50"/>
      <c r="C5" s="49"/>
      <c r="D5" s="49"/>
      <c r="E5" s="49"/>
      <c r="F5" s="49"/>
      <c r="G5" s="49"/>
      <c r="H5" s="49"/>
      <c r="I5" s="49"/>
      <c r="J5" s="49"/>
      <c r="K5" s="49"/>
      <c r="L5" s="49"/>
      <c r="M5" s="49"/>
      <c r="N5" s="49"/>
      <c r="O5" s="49"/>
      <c r="P5" s="49"/>
      <c r="Q5" s="49"/>
    </row>
    <row r="6" spans="1:71" x14ac:dyDescent="0.3">
      <c r="A6" s="49"/>
      <c r="B6" s="50"/>
      <c r="C6" s="49"/>
      <c r="D6" s="49"/>
      <c r="E6" s="49"/>
      <c r="F6" s="49"/>
      <c r="G6" s="49"/>
      <c r="H6" s="49"/>
      <c r="I6" s="49"/>
      <c r="J6" s="49"/>
      <c r="K6" s="49"/>
      <c r="L6" s="49"/>
      <c r="M6" s="49"/>
      <c r="N6" s="49"/>
      <c r="O6" s="49"/>
      <c r="P6" s="49"/>
      <c r="Q6" s="49"/>
    </row>
    <row r="7" spans="1:71" s="291" customFormat="1" x14ac:dyDescent="0.3">
      <c r="B7" s="291">
        <v>1914</v>
      </c>
      <c r="C7" s="291">
        <v>1915</v>
      </c>
      <c r="D7" s="291">
        <v>1916</v>
      </c>
      <c r="E7" s="291">
        <v>1917</v>
      </c>
      <c r="F7" s="291">
        <v>1918</v>
      </c>
      <c r="G7" s="291">
        <v>1919</v>
      </c>
      <c r="H7" s="291">
        <v>1920</v>
      </c>
      <c r="I7" s="291">
        <v>1921</v>
      </c>
      <c r="J7" s="291">
        <v>1922</v>
      </c>
      <c r="K7" s="291">
        <v>1923</v>
      </c>
      <c r="L7" s="291">
        <v>1924</v>
      </c>
      <c r="M7" s="291">
        <v>1925</v>
      </c>
      <c r="N7" s="291">
        <v>1926</v>
      </c>
      <c r="O7" s="291">
        <v>1927</v>
      </c>
      <c r="P7" s="291">
        <v>1928</v>
      </c>
      <c r="Q7" s="291">
        <v>1929</v>
      </c>
      <c r="R7" s="291">
        <v>1930</v>
      </c>
      <c r="S7" s="291">
        <v>1931</v>
      </c>
      <c r="T7" s="291">
        <v>1932</v>
      </c>
      <c r="U7" s="291">
        <v>1933</v>
      </c>
      <c r="V7" s="291">
        <v>1934</v>
      </c>
      <c r="W7" s="291">
        <v>1935</v>
      </c>
      <c r="X7" s="291">
        <v>1936</v>
      </c>
      <c r="Y7" s="291">
        <v>1937</v>
      </c>
      <c r="Z7" s="291">
        <v>1938</v>
      </c>
      <c r="AA7" s="291">
        <v>1939</v>
      </c>
      <c r="AB7" s="291">
        <v>1940</v>
      </c>
      <c r="AC7" s="291">
        <v>1941</v>
      </c>
      <c r="AD7" s="291">
        <v>1942</v>
      </c>
      <c r="AE7" s="291">
        <v>1943</v>
      </c>
      <c r="AF7" s="291">
        <v>1944</v>
      </c>
      <c r="AG7" s="291">
        <v>1945</v>
      </c>
      <c r="AH7" s="291">
        <v>1946</v>
      </c>
      <c r="AI7" s="291">
        <v>1947</v>
      </c>
      <c r="AJ7" s="291">
        <v>1948</v>
      </c>
      <c r="AK7" s="291">
        <v>1949</v>
      </c>
      <c r="AL7" s="291">
        <v>1950</v>
      </c>
      <c r="AM7" s="291">
        <v>1951</v>
      </c>
      <c r="AN7" s="291">
        <v>1952</v>
      </c>
      <c r="AO7" s="291">
        <v>1953</v>
      </c>
      <c r="AP7" s="291">
        <v>1954</v>
      </c>
      <c r="AQ7" s="291">
        <v>1955</v>
      </c>
      <c r="AR7" s="291">
        <v>1956</v>
      </c>
      <c r="AS7" s="291">
        <v>1957</v>
      </c>
      <c r="AT7" s="291">
        <v>1958</v>
      </c>
      <c r="AU7" s="291">
        <v>1959</v>
      </c>
      <c r="AV7" s="291">
        <v>1960</v>
      </c>
      <c r="AW7" s="291">
        <v>1961</v>
      </c>
      <c r="AX7" s="291">
        <v>1962</v>
      </c>
      <c r="AY7" s="291">
        <v>1963</v>
      </c>
      <c r="AZ7" s="291">
        <v>1964</v>
      </c>
      <c r="BA7" s="291">
        <v>1965</v>
      </c>
      <c r="BB7" s="291">
        <v>1966</v>
      </c>
      <c r="BC7" s="291">
        <v>1967</v>
      </c>
      <c r="BD7" s="291">
        <v>1968</v>
      </c>
      <c r="BE7" s="291">
        <v>1969</v>
      </c>
      <c r="BF7" s="291">
        <v>1970</v>
      </c>
      <c r="BG7" s="291">
        <v>1971</v>
      </c>
      <c r="BH7" s="291">
        <v>1972</v>
      </c>
      <c r="BI7" s="291">
        <v>1973</v>
      </c>
      <c r="BJ7" s="291">
        <v>1974</v>
      </c>
      <c r="BK7" s="291">
        <v>1975</v>
      </c>
      <c r="BL7" s="291">
        <v>1976</v>
      </c>
      <c r="BM7" s="291">
        <v>1977</v>
      </c>
      <c r="BN7" s="291">
        <v>1978</v>
      </c>
      <c r="BO7" s="291">
        <v>1979</v>
      </c>
      <c r="BP7" s="291">
        <v>1980</v>
      </c>
      <c r="BQ7" s="291">
        <v>1981</v>
      </c>
      <c r="BR7" s="291">
        <v>1982</v>
      </c>
      <c r="BS7" s="291">
        <v>1983</v>
      </c>
    </row>
    <row r="8" spans="1:71" x14ac:dyDescent="0.3">
      <c r="A8" s="303" t="s">
        <v>646</v>
      </c>
      <c r="B8" s="303"/>
      <c r="C8" s="303"/>
      <c r="D8" s="303"/>
      <c r="E8" s="303"/>
      <c r="F8" s="303"/>
      <c r="G8" s="303"/>
      <c r="H8" s="303"/>
      <c r="I8" s="303"/>
      <c r="J8" s="49"/>
      <c r="K8" s="49"/>
      <c r="L8" s="49"/>
      <c r="M8" s="49"/>
      <c r="N8" s="49"/>
      <c r="O8" s="49"/>
      <c r="P8" s="49"/>
      <c r="Q8" s="49"/>
    </row>
    <row r="9" spans="1:71" s="114" customFormat="1" x14ac:dyDescent="0.3">
      <c r="A9" s="345" t="s">
        <v>8</v>
      </c>
      <c r="B9" s="99">
        <v>10984</v>
      </c>
      <c r="C9" s="99">
        <v>11439</v>
      </c>
      <c r="D9" s="99">
        <v>11500</v>
      </c>
      <c r="E9" s="99">
        <v>10445</v>
      </c>
      <c r="F9" s="99">
        <v>10914</v>
      </c>
      <c r="G9" s="99">
        <v>15256</v>
      </c>
      <c r="H9" s="99">
        <v>12088</v>
      </c>
      <c r="I9" s="99">
        <v>11490</v>
      </c>
      <c r="J9" s="99">
        <v>11014</v>
      </c>
      <c r="K9" s="99">
        <v>11969</v>
      </c>
      <c r="L9" s="99">
        <v>11887</v>
      </c>
      <c r="M9" s="99">
        <v>11944</v>
      </c>
      <c r="N9" s="99">
        <v>12670</v>
      </c>
      <c r="O9" s="99">
        <v>12967</v>
      </c>
      <c r="P9" s="99">
        <v>12762</v>
      </c>
      <c r="Q9" s="99">
        <v>14018</v>
      </c>
      <c r="R9" s="93">
        <v>12310</v>
      </c>
      <c r="S9" s="93">
        <v>11890</v>
      </c>
      <c r="T9" s="93">
        <v>12104</v>
      </c>
      <c r="U9" s="93">
        <v>12727</v>
      </c>
      <c r="V9" s="93">
        <v>13173</v>
      </c>
      <c r="W9" s="93">
        <v>13891</v>
      </c>
      <c r="X9" s="93">
        <v>13618</v>
      </c>
      <c r="Y9" s="93">
        <v>14347</v>
      </c>
      <c r="Z9" s="93">
        <v>14748</v>
      </c>
      <c r="AA9" s="93">
        <v>15116</v>
      </c>
      <c r="AB9" s="93">
        <v>14881</v>
      </c>
      <c r="AC9" s="93">
        <v>15209</v>
      </c>
      <c r="AD9" s="93">
        <v>16461</v>
      </c>
      <c r="AE9" s="93">
        <v>15944</v>
      </c>
      <c r="AF9" s="93">
        <v>14494</v>
      </c>
      <c r="AG9" s="93">
        <v>14808</v>
      </c>
      <c r="AH9" s="93">
        <v>16038</v>
      </c>
      <c r="AI9" s="93">
        <v>16032</v>
      </c>
      <c r="AJ9" s="93">
        <v>17085</v>
      </c>
      <c r="AK9" s="93">
        <v>16703</v>
      </c>
      <c r="AL9" s="93">
        <v>17565</v>
      </c>
      <c r="AM9" s="93">
        <v>18092</v>
      </c>
      <c r="AN9" s="93">
        <v>18194</v>
      </c>
      <c r="AO9" s="93">
        <v>17871</v>
      </c>
      <c r="AP9" s="93">
        <v>18256</v>
      </c>
      <c r="AQ9" s="93">
        <v>18670</v>
      </c>
      <c r="AR9" s="93">
        <v>19166</v>
      </c>
      <c r="AS9" s="93">
        <v>18734</v>
      </c>
      <c r="AT9" s="93">
        <v>18279</v>
      </c>
      <c r="AU9" s="93">
        <v>19857</v>
      </c>
      <c r="AV9" s="93">
        <v>19557</v>
      </c>
      <c r="AW9" s="93">
        <v>19652</v>
      </c>
      <c r="AX9" s="93">
        <v>20633</v>
      </c>
      <c r="AY9" s="93">
        <v>20594</v>
      </c>
      <c r="AZ9" s="93">
        <v>21899</v>
      </c>
      <c r="BA9" s="93">
        <v>21553</v>
      </c>
      <c r="BB9" s="93">
        <v>22454</v>
      </c>
      <c r="BC9" s="93">
        <v>21947</v>
      </c>
      <c r="BD9" s="93">
        <v>22966</v>
      </c>
      <c r="BE9" s="93">
        <v>22607</v>
      </c>
      <c r="BF9" s="93">
        <v>24123</v>
      </c>
      <c r="BG9" s="93">
        <v>22693</v>
      </c>
      <c r="BH9" s="93">
        <v>23109</v>
      </c>
      <c r="BI9" s="93">
        <v>22773</v>
      </c>
      <c r="BJ9" s="93">
        <v>24223</v>
      </c>
      <c r="BK9" s="93">
        <v>22397</v>
      </c>
      <c r="BL9" s="93">
        <v>23215</v>
      </c>
      <c r="BM9" s="93">
        <v>22044</v>
      </c>
      <c r="BN9" s="93">
        <v>22232</v>
      </c>
      <c r="BO9" s="93">
        <v>21361</v>
      </c>
      <c r="BP9" s="93">
        <v>22336</v>
      </c>
      <c r="BQ9" s="93">
        <v>22099</v>
      </c>
      <c r="BR9" s="93">
        <v>23086</v>
      </c>
      <c r="BS9" s="93">
        <v>21899</v>
      </c>
    </row>
    <row r="10" spans="1:71" s="24" customFormat="1" x14ac:dyDescent="0.3">
      <c r="A10" s="345" t="s">
        <v>9</v>
      </c>
      <c r="B10" s="99">
        <v>9017</v>
      </c>
      <c r="C10" s="99">
        <v>8860</v>
      </c>
      <c r="D10" s="99">
        <v>8901</v>
      </c>
      <c r="E10" s="99">
        <v>7952</v>
      </c>
      <c r="F10" s="99">
        <v>8079</v>
      </c>
      <c r="G10" s="99">
        <v>10508</v>
      </c>
      <c r="H10" s="99">
        <v>9059</v>
      </c>
      <c r="I10" s="99">
        <v>8662</v>
      </c>
      <c r="J10" s="99">
        <v>8187</v>
      </c>
      <c r="K10" s="99">
        <v>9135</v>
      </c>
      <c r="L10" s="99">
        <v>8863</v>
      </c>
      <c r="M10" s="99">
        <v>8582</v>
      </c>
      <c r="N10" s="99">
        <v>8765</v>
      </c>
      <c r="O10" s="99">
        <v>8982</v>
      </c>
      <c r="P10" s="99">
        <v>9384</v>
      </c>
      <c r="Q10" s="99">
        <v>9131</v>
      </c>
      <c r="R10" s="93">
        <v>8467</v>
      </c>
      <c r="S10" s="93">
        <v>9190</v>
      </c>
      <c r="T10" s="93">
        <v>8998</v>
      </c>
      <c r="U10" s="93">
        <v>9308</v>
      </c>
      <c r="V10" s="93">
        <v>9913</v>
      </c>
      <c r="W10" s="93">
        <v>9856</v>
      </c>
      <c r="X10" s="93">
        <v>9996</v>
      </c>
      <c r="Y10" s="93">
        <v>9890</v>
      </c>
      <c r="Z10" s="93">
        <v>10026</v>
      </c>
      <c r="AA10" s="93">
        <v>10779</v>
      </c>
      <c r="AB10" s="93">
        <v>10930</v>
      </c>
      <c r="AC10" s="93">
        <v>10856</v>
      </c>
      <c r="AD10" s="93">
        <v>11520</v>
      </c>
      <c r="AE10" s="93">
        <v>11192</v>
      </c>
      <c r="AF10" s="93">
        <v>10644</v>
      </c>
      <c r="AG10" s="93">
        <v>10647</v>
      </c>
      <c r="AH10" s="93">
        <v>11280</v>
      </c>
      <c r="AI10" s="93">
        <v>11261</v>
      </c>
      <c r="AJ10" s="93">
        <v>11503</v>
      </c>
      <c r="AK10" s="93">
        <v>11803</v>
      </c>
      <c r="AL10" s="93">
        <v>11781</v>
      </c>
      <c r="AM10" s="93">
        <v>12662</v>
      </c>
      <c r="AN10" s="93">
        <v>12590</v>
      </c>
      <c r="AO10" s="93">
        <v>12168</v>
      </c>
      <c r="AP10" s="93">
        <v>12162</v>
      </c>
      <c r="AQ10" s="93">
        <v>11986</v>
      </c>
      <c r="AR10" s="93">
        <v>12862</v>
      </c>
      <c r="AS10" s="93">
        <v>13084</v>
      </c>
      <c r="AT10" s="93">
        <v>12779</v>
      </c>
      <c r="AU10" s="93">
        <v>13730</v>
      </c>
      <c r="AV10" s="93">
        <v>13376</v>
      </c>
      <c r="AW10" s="93">
        <v>13534</v>
      </c>
      <c r="AX10" s="93">
        <v>14187</v>
      </c>
      <c r="AY10" s="93">
        <v>14709</v>
      </c>
      <c r="AZ10" s="93">
        <v>14992</v>
      </c>
      <c r="BA10" s="93">
        <v>15453</v>
      </c>
      <c r="BB10" s="93">
        <v>15569</v>
      </c>
      <c r="BC10" s="93">
        <v>15659</v>
      </c>
      <c r="BD10" s="93">
        <v>16427</v>
      </c>
      <c r="BE10" s="93">
        <v>15860</v>
      </c>
      <c r="BF10" s="93">
        <v>16472</v>
      </c>
      <c r="BG10" s="93">
        <v>16778</v>
      </c>
      <c r="BH10" s="93">
        <v>16284</v>
      </c>
      <c r="BI10" s="93">
        <v>16595</v>
      </c>
      <c r="BJ10" s="93">
        <v>16787</v>
      </c>
      <c r="BK10" s="93">
        <v>16095</v>
      </c>
      <c r="BL10" s="93">
        <v>16816</v>
      </c>
      <c r="BM10" s="93">
        <v>16154</v>
      </c>
      <c r="BN10" s="93">
        <v>16001</v>
      </c>
      <c r="BO10" s="93">
        <v>15990</v>
      </c>
      <c r="BP10" s="93">
        <v>16115</v>
      </c>
      <c r="BQ10" s="93">
        <v>15728</v>
      </c>
      <c r="BR10" s="93">
        <v>16554</v>
      </c>
      <c r="BS10" s="93">
        <v>15823</v>
      </c>
    </row>
    <row r="11" spans="1:71" s="24" customFormat="1" x14ac:dyDescent="0.3">
      <c r="A11" s="345" t="s">
        <v>10</v>
      </c>
      <c r="B11" s="99">
        <v>4132</v>
      </c>
      <c r="C11" s="99">
        <v>4695</v>
      </c>
      <c r="D11" s="99">
        <v>4653</v>
      </c>
      <c r="E11" s="99">
        <v>4027</v>
      </c>
      <c r="F11" s="99">
        <v>4359</v>
      </c>
      <c r="G11" s="99">
        <v>5337</v>
      </c>
      <c r="H11" s="99">
        <v>4824</v>
      </c>
      <c r="I11" s="99">
        <v>4397</v>
      </c>
      <c r="J11" s="99">
        <v>4372</v>
      </c>
      <c r="K11" s="99">
        <v>4699</v>
      </c>
      <c r="L11" s="99">
        <v>4440</v>
      </c>
      <c r="M11" s="99">
        <v>4581</v>
      </c>
      <c r="N11" s="99">
        <v>5122</v>
      </c>
      <c r="O11" s="99">
        <v>4846</v>
      </c>
      <c r="P11" s="99">
        <v>4715</v>
      </c>
      <c r="Q11" s="99">
        <v>5054</v>
      </c>
      <c r="R11" s="93">
        <v>4478</v>
      </c>
      <c r="S11" s="93">
        <v>4525</v>
      </c>
      <c r="T11" s="93">
        <v>4648</v>
      </c>
      <c r="U11" s="93">
        <v>4915</v>
      </c>
      <c r="V11" s="93">
        <v>4821</v>
      </c>
      <c r="W11" s="93">
        <v>5242</v>
      </c>
      <c r="X11" s="93">
        <v>5068</v>
      </c>
      <c r="Y11" s="93">
        <v>5368</v>
      </c>
      <c r="Z11" s="93">
        <v>5384</v>
      </c>
      <c r="AA11" s="93">
        <v>5724</v>
      </c>
      <c r="AB11" s="93">
        <v>5416</v>
      </c>
      <c r="AC11" s="93">
        <v>5554</v>
      </c>
      <c r="AD11" s="93">
        <v>5618</v>
      </c>
      <c r="AE11" s="93">
        <v>6029</v>
      </c>
      <c r="AF11" s="93">
        <v>5445</v>
      </c>
      <c r="AG11" s="93">
        <v>5516</v>
      </c>
      <c r="AH11" s="93">
        <v>6206</v>
      </c>
      <c r="AI11" s="93">
        <v>5937</v>
      </c>
      <c r="AJ11" s="93">
        <v>6127</v>
      </c>
      <c r="AK11" s="93">
        <v>5979</v>
      </c>
      <c r="AL11" s="93">
        <v>6160</v>
      </c>
      <c r="AM11" s="93">
        <v>6541</v>
      </c>
      <c r="AN11" s="93">
        <v>6588</v>
      </c>
      <c r="AO11" s="93">
        <v>6414</v>
      </c>
      <c r="AP11" s="93">
        <v>6621</v>
      </c>
      <c r="AQ11" s="93">
        <v>6681</v>
      </c>
      <c r="AR11" s="93">
        <v>7079</v>
      </c>
      <c r="AS11" s="93">
        <v>6913</v>
      </c>
      <c r="AT11" s="93">
        <v>6729</v>
      </c>
      <c r="AU11" s="93">
        <v>7276</v>
      </c>
      <c r="AV11" s="93">
        <v>7248</v>
      </c>
      <c r="AW11" s="93">
        <v>7546</v>
      </c>
      <c r="AX11" s="93">
        <v>7759</v>
      </c>
      <c r="AY11" s="93">
        <v>7878</v>
      </c>
      <c r="AZ11" s="93">
        <v>8480</v>
      </c>
      <c r="BA11" s="93">
        <v>8172</v>
      </c>
      <c r="BB11" s="93">
        <v>8531</v>
      </c>
      <c r="BC11" s="93">
        <v>8580</v>
      </c>
      <c r="BD11" s="93">
        <v>9269</v>
      </c>
      <c r="BE11" s="93">
        <v>9184</v>
      </c>
      <c r="BF11" s="93">
        <v>9762</v>
      </c>
      <c r="BG11" s="93">
        <v>9244</v>
      </c>
      <c r="BH11" s="93">
        <v>9444</v>
      </c>
      <c r="BI11" s="93">
        <v>9539</v>
      </c>
      <c r="BJ11" s="93">
        <v>10298</v>
      </c>
      <c r="BK11" s="93">
        <v>9432</v>
      </c>
      <c r="BL11" s="93">
        <v>9889</v>
      </c>
      <c r="BM11" s="93">
        <v>9414</v>
      </c>
      <c r="BN11" s="93">
        <v>9496</v>
      </c>
      <c r="BO11" s="93">
        <v>9384</v>
      </c>
      <c r="BP11" s="93">
        <v>9420</v>
      </c>
      <c r="BQ11" s="93">
        <v>9803</v>
      </c>
      <c r="BR11" s="93">
        <v>10446</v>
      </c>
      <c r="BS11" s="93">
        <v>9725</v>
      </c>
    </row>
    <row r="12" spans="1:71" s="24" customFormat="1" x14ac:dyDescent="0.3">
      <c r="A12" s="345" t="s">
        <v>11</v>
      </c>
      <c r="B12" s="99">
        <v>2621</v>
      </c>
      <c r="C12" s="99">
        <v>2587</v>
      </c>
      <c r="D12" s="99">
        <v>2721</v>
      </c>
      <c r="E12" s="99">
        <v>2398</v>
      </c>
      <c r="F12" s="99">
        <v>2430</v>
      </c>
      <c r="G12" s="99">
        <v>2927</v>
      </c>
      <c r="H12" s="99">
        <v>2814</v>
      </c>
      <c r="I12" s="99">
        <v>2655</v>
      </c>
      <c r="J12" s="99">
        <v>2537</v>
      </c>
      <c r="K12" s="99">
        <v>2727</v>
      </c>
      <c r="L12" s="99">
        <v>2644</v>
      </c>
      <c r="M12" s="99">
        <v>2729</v>
      </c>
      <c r="N12" s="99">
        <v>2676</v>
      </c>
      <c r="O12" s="99">
        <v>2773</v>
      </c>
      <c r="P12" s="99">
        <v>2831</v>
      </c>
      <c r="Q12" s="99">
        <v>2799</v>
      </c>
      <c r="R12" s="93">
        <v>2609</v>
      </c>
      <c r="S12" s="93">
        <v>2638</v>
      </c>
      <c r="T12" s="93">
        <v>2632</v>
      </c>
      <c r="U12" s="93">
        <v>2638</v>
      </c>
      <c r="V12" s="93">
        <v>2835</v>
      </c>
      <c r="W12" s="93">
        <v>2831</v>
      </c>
      <c r="X12" s="93">
        <v>2961</v>
      </c>
      <c r="Y12" s="93">
        <v>2823</v>
      </c>
      <c r="Z12" s="93">
        <v>2917</v>
      </c>
      <c r="AA12" s="93">
        <v>3116</v>
      </c>
      <c r="AB12" s="93">
        <v>3111</v>
      </c>
      <c r="AC12" s="93">
        <v>3399</v>
      </c>
      <c r="AD12" s="93">
        <v>3616</v>
      </c>
      <c r="AE12" s="93">
        <v>3448</v>
      </c>
      <c r="AF12" s="93">
        <v>3168</v>
      </c>
      <c r="AG12" s="93">
        <v>3091</v>
      </c>
      <c r="AH12" s="93">
        <v>3483</v>
      </c>
      <c r="AI12" s="93">
        <v>3335</v>
      </c>
      <c r="AJ12" s="93">
        <v>3619</v>
      </c>
      <c r="AK12" s="93">
        <v>3416</v>
      </c>
      <c r="AL12" s="93">
        <v>3721</v>
      </c>
      <c r="AM12" s="93">
        <v>3968</v>
      </c>
      <c r="AN12" s="93">
        <v>3808</v>
      </c>
      <c r="AO12" s="93">
        <v>3771</v>
      </c>
      <c r="AP12" s="93">
        <v>3892</v>
      </c>
      <c r="AQ12" s="93">
        <v>4211</v>
      </c>
      <c r="AR12" s="93">
        <v>4243</v>
      </c>
      <c r="AS12" s="93">
        <v>4101</v>
      </c>
      <c r="AT12" s="93">
        <v>4262</v>
      </c>
      <c r="AU12" s="93">
        <v>4425</v>
      </c>
      <c r="AV12" s="93">
        <v>4330</v>
      </c>
      <c r="AW12" s="93">
        <v>4362</v>
      </c>
      <c r="AX12" s="93">
        <v>4546</v>
      </c>
      <c r="AY12" s="93">
        <v>4678</v>
      </c>
      <c r="AZ12" s="93">
        <v>5008</v>
      </c>
      <c r="BA12" s="93">
        <v>4836</v>
      </c>
      <c r="BB12" s="93">
        <v>5215</v>
      </c>
      <c r="BC12" s="93">
        <v>5031</v>
      </c>
      <c r="BD12" s="93">
        <v>5555</v>
      </c>
      <c r="BE12" s="93">
        <v>5207</v>
      </c>
      <c r="BF12" s="93">
        <v>5576</v>
      </c>
      <c r="BG12" s="93">
        <v>5295</v>
      </c>
      <c r="BH12" s="93">
        <v>5450</v>
      </c>
      <c r="BI12" s="93">
        <v>5497</v>
      </c>
      <c r="BJ12" s="93">
        <v>5707</v>
      </c>
      <c r="BK12" s="93">
        <v>5457</v>
      </c>
      <c r="BL12" s="93">
        <v>5437</v>
      </c>
      <c r="BM12" s="93">
        <v>5305</v>
      </c>
      <c r="BN12" s="93">
        <v>5449</v>
      </c>
      <c r="BO12" s="93">
        <v>5323</v>
      </c>
      <c r="BP12" s="93">
        <v>5274</v>
      </c>
      <c r="BQ12" s="93">
        <v>5390</v>
      </c>
      <c r="BR12" s="93">
        <v>5757</v>
      </c>
      <c r="BS12" s="93">
        <v>5465</v>
      </c>
    </row>
    <row r="13" spans="1:71" s="24" customFormat="1" x14ac:dyDescent="0.3">
      <c r="A13" s="345" t="s">
        <v>12</v>
      </c>
      <c r="B13" s="99">
        <v>1942</v>
      </c>
      <c r="C13" s="99">
        <v>1887</v>
      </c>
      <c r="D13" s="99">
        <v>1981</v>
      </c>
      <c r="E13" s="99">
        <v>1802</v>
      </c>
      <c r="F13" s="99">
        <v>1774</v>
      </c>
      <c r="G13" s="99">
        <v>2340</v>
      </c>
      <c r="H13" s="99">
        <v>2161</v>
      </c>
      <c r="I13" s="99">
        <v>2209</v>
      </c>
      <c r="J13" s="99">
        <v>1994</v>
      </c>
      <c r="K13" s="99">
        <v>1907</v>
      </c>
      <c r="L13" s="99">
        <v>2039</v>
      </c>
      <c r="M13" s="99">
        <v>2157</v>
      </c>
      <c r="N13" s="99">
        <v>2131</v>
      </c>
      <c r="O13" s="99">
        <v>2115</v>
      </c>
      <c r="P13" s="99">
        <v>2229</v>
      </c>
      <c r="Q13" s="99">
        <v>2472</v>
      </c>
      <c r="R13" s="93">
        <v>2348</v>
      </c>
      <c r="S13" s="93">
        <v>2376</v>
      </c>
      <c r="T13" s="93">
        <v>2305</v>
      </c>
      <c r="U13" s="93">
        <v>2373</v>
      </c>
      <c r="V13" s="93">
        <v>2531</v>
      </c>
      <c r="W13" s="93">
        <v>2511</v>
      </c>
      <c r="X13" s="93">
        <v>2611</v>
      </c>
      <c r="Y13" s="93">
        <v>2498</v>
      </c>
      <c r="Z13" s="93">
        <v>2646</v>
      </c>
      <c r="AA13" s="93">
        <v>2664</v>
      </c>
      <c r="AB13" s="93">
        <v>2787</v>
      </c>
      <c r="AC13" s="93">
        <v>2888</v>
      </c>
      <c r="AD13" s="93">
        <v>2976</v>
      </c>
      <c r="AE13" s="93">
        <v>2730</v>
      </c>
      <c r="AF13" s="93">
        <v>2664</v>
      </c>
      <c r="AG13" s="93">
        <v>2782</v>
      </c>
      <c r="AH13" s="93">
        <v>2791</v>
      </c>
      <c r="AI13" s="93">
        <v>2778</v>
      </c>
      <c r="AJ13" s="93">
        <v>2797</v>
      </c>
      <c r="AK13" s="93">
        <v>2893</v>
      </c>
      <c r="AL13" s="93">
        <v>3022</v>
      </c>
      <c r="AM13" s="93">
        <v>3086</v>
      </c>
      <c r="AN13" s="93">
        <v>3077</v>
      </c>
      <c r="AO13" s="93">
        <v>3008</v>
      </c>
      <c r="AP13" s="93">
        <v>3203</v>
      </c>
      <c r="AQ13" s="93">
        <v>3106</v>
      </c>
      <c r="AR13" s="93">
        <v>3265</v>
      </c>
      <c r="AS13" s="93">
        <v>3126</v>
      </c>
      <c r="AT13" s="93">
        <v>3270</v>
      </c>
      <c r="AU13" s="93">
        <v>3240</v>
      </c>
      <c r="AV13" s="93">
        <v>3353</v>
      </c>
      <c r="AW13" s="93">
        <v>3326</v>
      </c>
      <c r="AX13" s="93">
        <v>3397</v>
      </c>
      <c r="AY13" s="93">
        <v>3444</v>
      </c>
      <c r="AZ13" s="93">
        <v>3738</v>
      </c>
      <c r="BA13" s="93">
        <v>3715</v>
      </c>
      <c r="BB13" s="93">
        <v>3921</v>
      </c>
      <c r="BC13" s="93">
        <v>3956</v>
      </c>
      <c r="BD13" s="93">
        <v>4338</v>
      </c>
      <c r="BE13" s="93">
        <v>4313</v>
      </c>
      <c r="BF13" s="93">
        <v>4392</v>
      </c>
      <c r="BG13" s="93">
        <v>4534</v>
      </c>
      <c r="BH13" s="93">
        <v>4307</v>
      </c>
      <c r="BI13" s="93">
        <v>4578</v>
      </c>
      <c r="BJ13" s="93">
        <v>4529</v>
      </c>
      <c r="BK13" s="93">
        <v>4686</v>
      </c>
      <c r="BL13" s="93">
        <v>4475</v>
      </c>
      <c r="BM13" s="93">
        <v>4519</v>
      </c>
      <c r="BN13" s="93">
        <v>4466</v>
      </c>
      <c r="BO13" s="93">
        <v>4595</v>
      </c>
      <c r="BP13" s="93">
        <v>4655</v>
      </c>
      <c r="BQ13" s="93">
        <v>4658</v>
      </c>
      <c r="BR13" s="93">
        <v>4719</v>
      </c>
      <c r="BS13" s="93">
        <v>4796</v>
      </c>
    </row>
    <row r="14" spans="1:71" s="24" customFormat="1" x14ac:dyDescent="0.3">
      <c r="A14" s="345" t="s">
        <v>13</v>
      </c>
      <c r="B14" s="99">
        <v>1063</v>
      </c>
      <c r="C14" s="99">
        <v>1083</v>
      </c>
      <c r="D14" s="99">
        <v>1148</v>
      </c>
      <c r="E14" s="99">
        <v>926</v>
      </c>
      <c r="F14" s="99">
        <v>959</v>
      </c>
      <c r="G14" s="99">
        <v>1175</v>
      </c>
      <c r="H14" s="99">
        <v>1055</v>
      </c>
      <c r="I14" s="99">
        <v>1166</v>
      </c>
      <c r="J14" s="99">
        <v>1084</v>
      </c>
      <c r="K14" s="99">
        <v>1140</v>
      </c>
      <c r="L14" s="99">
        <v>1177</v>
      </c>
      <c r="M14" s="99">
        <v>1081</v>
      </c>
      <c r="N14" s="99">
        <v>1040</v>
      </c>
      <c r="O14" s="99">
        <v>1074</v>
      </c>
      <c r="P14" s="99">
        <v>1128</v>
      </c>
      <c r="Q14" s="99">
        <v>1164</v>
      </c>
      <c r="R14" s="93">
        <v>1028</v>
      </c>
      <c r="S14" s="93">
        <v>1093</v>
      </c>
      <c r="T14" s="93">
        <v>1090</v>
      </c>
      <c r="U14" s="93">
        <v>1211</v>
      </c>
      <c r="V14" s="93">
        <v>1227</v>
      </c>
      <c r="W14" s="93">
        <v>1273</v>
      </c>
      <c r="X14" s="93">
        <v>1319</v>
      </c>
      <c r="Y14" s="93">
        <v>1241</v>
      </c>
      <c r="Z14" s="93">
        <v>1233</v>
      </c>
      <c r="AA14" s="93">
        <v>1348</v>
      </c>
      <c r="AB14" s="93">
        <v>1360</v>
      </c>
      <c r="AC14" s="93">
        <v>1364</v>
      </c>
      <c r="AD14" s="93">
        <v>1284</v>
      </c>
      <c r="AE14" s="93">
        <v>1342</v>
      </c>
      <c r="AF14" s="93">
        <v>1335</v>
      </c>
      <c r="AG14" s="93">
        <v>1286</v>
      </c>
      <c r="AH14" s="93">
        <v>1395</v>
      </c>
      <c r="AI14" s="93">
        <v>1309</v>
      </c>
      <c r="AJ14" s="93">
        <v>1398</v>
      </c>
      <c r="AK14" s="93">
        <v>1264</v>
      </c>
      <c r="AL14" s="93">
        <v>1318</v>
      </c>
      <c r="AM14" s="93">
        <v>1412</v>
      </c>
      <c r="AN14" s="93">
        <v>1427</v>
      </c>
      <c r="AO14" s="93">
        <v>1414</v>
      </c>
      <c r="AP14" s="93">
        <v>1493</v>
      </c>
      <c r="AQ14" s="93">
        <v>1351</v>
      </c>
      <c r="AR14" s="93">
        <v>1378</v>
      </c>
      <c r="AS14" s="93">
        <v>1514</v>
      </c>
      <c r="AT14" s="93">
        <v>1534</v>
      </c>
      <c r="AU14" s="93">
        <v>1553</v>
      </c>
      <c r="AV14" s="93">
        <v>1546</v>
      </c>
      <c r="AW14" s="93">
        <v>1601</v>
      </c>
      <c r="AX14" s="93">
        <v>1622</v>
      </c>
      <c r="AY14" s="93">
        <v>1601</v>
      </c>
      <c r="AZ14" s="93">
        <v>1797</v>
      </c>
      <c r="BA14" s="93">
        <v>1716</v>
      </c>
      <c r="BB14" s="93">
        <v>1726</v>
      </c>
      <c r="BC14" s="93">
        <v>1789</v>
      </c>
      <c r="BD14" s="93">
        <v>1906</v>
      </c>
      <c r="BE14" s="93">
        <v>1876</v>
      </c>
      <c r="BF14" s="93">
        <v>1785</v>
      </c>
      <c r="BG14" s="93">
        <v>1815</v>
      </c>
      <c r="BH14" s="93">
        <v>1803</v>
      </c>
      <c r="BI14" s="93">
        <v>1907</v>
      </c>
      <c r="BJ14" s="93">
        <v>1959</v>
      </c>
      <c r="BK14" s="93">
        <v>1859</v>
      </c>
      <c r="BL14" s="93">
        <v>1865</v>
      </c>
      <c r="BM14" s="93">
        <v>1896</v>
      </c>
      <c r="BN14" s="93">
        <v>1848</v>
      </c>
      <c r="BO14" s="93">
        <v>1810</v>
      </c>
      <c r="BP14" s="93">
        <v>1951</v>
      </c>
      <c r="BQ14" s="93">
        <v>1937</v>
      </c>
      <c r="BR14" s="93">
        <v>1896</v>
      </c>
      <c r="BS14" s="93">
        <v>1846</v>
      </c>
    </row>
    <row r="15" spans="1:71" s="24" customFormat="1" x14ac:dyDescent="0.3">
      <c r="A15" s="345" t="s">
        <v>14</v>
      </c>
      <c r="B15" s="99">
        <v>69</v>
      </c>
      <c r="C15" s="99">
        <v>89</v>
      </c>
      <c r="D15" s="99">
        <v>108</v>
      </c>
      <c r="E15" s="99">
        <v>52</v>
      </c>
      <c r="F15" s="99">
        <v>66</v>
      </c>
      <c r="G15" s="99">
        <v>82</v>
      </c>
      <c r="H15" s="99">
        <v>48</v>
      </c>
      <c r="I15" s="99">
        <v>70</v>
      </c>
      <c r="J15" s="99">
        <v>52</v>
      </c>
      <c r="K15" s="99">
        <v>35</v>
      </c>
      <c r="L15" s="99">
        <v>42</v>
      </c>
      <c r="M15" s="99">
        <v>51</v>
      </c>
      <c r="N15" s="99">
        <v>57</v>
      </c>
      <c r="O15" s="99">
        <v>69</v>
      </c>
      <c r="P15" s="99">
        <v>65</v>
      </c>
      <c r="Q15" s="99">
        <v>57</v>
      </c>
      <c r="R15" s="93">
        <v>66</v>
      </c>
      <c r="S15" s="93">
        <v>62</v>
      </c>
      <c r="T15" s="93">
        <v>61</v>
      </c>
      <c r="U15" s="93">
        <v>53</v>
      </c>
      <c r="V15" s="93">
        <v>50</v>
      </c>
      <c r="W15" s="93">
        <v>63</v>
      </c>
      <c r="X15" s="93">
        <v>51</v>
      </c>
      <c r="Y15" s="93">
        <v>55</v>
      </c>
      <c r="Z15" s="93">
        <v>52</v>
      </c>
      <c r="AA15" s="93">
        <v>65</v>
      </c>
      <c r="AB15" s="93">
        <v>77</v>
      </c>
      <c r="AC15" s="93">
        <v>95</v>
      </c>
      <c r="AD15" s="93">
        <v>70</v>
      </c>
      <c r="AE15" s="93">
        <v>45</v>
      </c>
      <c r="AF15" s="93">
        <v>25</v>
      </c>
      <c r="AG15" s="93">
        <v>32</v>
      </c>
      <c r="AH15" s="93">
        <v>46</v>
      </c>
      <c r="AI15" s="93">
        <v>54</v>
      </c>
      <c r="AJ15" s="93">
        <v>56</v>
      </c>
      <c r="AK15" s="93">
        <v>74</v>
      </c>
      <c r="AL15" s="93">
        <v>83</v>
      </c>
      <c r="AM15" s="93">
        <v>93</v>
      </c>
      <c r="AN15" s="93">
        <v>72</v>
      </c>
      <c r="AO15" s="93">
        <v>96</v>
      </c>
      <c r="AP15" s="93">
        <v>90</v>
      </c>
      <c r="AQ15" s="93">
        <v>99</v>
      </c>
      <c r="AR15" s="93">
        <v>83</v>
      </c>
      <c r="AS15" s="93">
        <v>85</v>
      </c>
      <c r="AT15" s="93">
        <v>87</v>
      </c>
      <c r="AU15" s="93">
        <v>101</v>
      </c>
      <c r="AV15" s="93">
        <v>94</v>
      </c>
      <c r="AW15" s="93">
        <v>98</v>
      </c>
      <c r="AX15" s="93">
        <v>107</v>
      </c>
      <c r="AY15" s="93">
        <v>119</v>
      </c>
      <c r="AZ15" s="93">
        <v>117</v>
      </c>
      <c r="BA15" s="93">
        <v>125</v>
      </c>
      <c r="BB15" s="93">
        <v>114</v>
      </c>
      <c r="BC15" s="93">
        <v>312</v>
      </c>
      <c r="BD15" s="93">
        <v>316</v>
      </c>
      <c r="BE15" s="93">
        <v>285</v>
      </c>
      <c r="BF15" s="93">
        <v>364</v>
      </c>
      <c r="BG15" s="93">
        <v>370</v>
      </c>
      <c r="BH15" s="93">
        <v>343</v>
      </c>
      <c r="BI15" s="93">
        <v>368</v>
      </c>
      <c r="BJ15" s="93">
        <v>397</v>
      </c>
      <c r="BK15" s="93">
        <v>413</v>
      </c>
      <c r="BL15" s="93">
        <v>377</v>
      </c>
      <c r="BM15" s="93">
        <v>504</v>
      </c>
      <c r="BN15" s="93">
        <v>324</v>
      </c>
      <c r="BO15" s="93">
        <v>373</v>
      </c>
      <c r="BP15" s="93">
        <v>323</v>
      </c>
      <c r="BQ15" s="93">
        <v>563</v>
      </c>
      <c r="BR15" s="93">
        <v>366</v>
      </c>
      <c r="BS15" s="93">
        <v>462</v>
      </c>
    </row>
    <row r="16" spans="1:71" s="24" customFormat="1" x14ac:dyDescent="0.3">
      <c r="A16" s="345" t="s">
        <v>15</v>
      </c>
      <c r="B16" s="99">
        <v>7</v>
      </c>
      <c r="C16" s="99">
        <v>14</v>
      </c>
      <c r="D16" s="99">
        <v>6</v>
      </c>
      <c r="E16" s="99">
        <v>7</v>
      </c>
      <c r="F16" s="99">
        <v>4</v>
      </c>
      <c r="G16" s="99">
        <v>7</v>
      </c>
      <c r="H16" s="99">
        <v>4</v>
      </c>
      <c r="I16" s="99">
        <v>3</v>
      </c>
      <c r="J16" s="99">
        <v>5</v>
      </c>
      <c r="K16" s="99">
        <v>10</v>
      </c>
      <c r="L16" s="99">
        <v>11</v>
      </c>
      <c r="M16" s="99">
        <v>9</v>
      </c>
      <c r="N16" s="99">
        <v>26</v>
      </c>
      <c r="O16" s="99">
        <v>32</v>
      </c>
      <c r="P16" s="99">
        <v>31</v>
      </c>
      <c r="Q16" s="99">
        <v>23</v>
      </c>
      <c r="R16" s="93">
        <v>22</v>
      </c>
      <c r="S16" s="93">
        <v>22</v>
      </c>
      <c r="T16" s="93">
        <v>22</v>
      </c>
      <c r="U16" s="93">
        <v>25</v>
      </c>
      <c r="V16" s="93">
        <v>21</v>
      </c>
      <c r="W16" s="93">
        <v>24</v>
      </c>
      <c r="X16" s="93">
        <v>27</v>
      </c>
      <c r="Y16" s="93">
        <v>25</v>
      </c>
      <c r="Z16" s="93">
        <v>40</v>
      </c>
      <c r="AA16" s="93">
        <v>25</v>
      </c>
      <c r="AB16" s="93">
        <v>46</v>
      </c>
      <c r="AC16" s="93">
        <v>44</v>
      </c>
      <c r="AD16" s="93">
        <v>45</v>
      </c>
      <c r="AE16" s="93">
        <v>48</v>
      </c>
      <c r="AF16" s="93">
        <v>45</v>
      </c>
      <c r="AG16" s="93">
        <v>49</v>
      </c>
      <c r="AH16" s="93">
        <v>44</v>
      </c>
      <c r="AI16" s="93">
        <v>63</v>
      </c>
      <c r="AJ16" s="93">
        <v>70</v>
      </c>
      <c r="AK16" s="93">
        <v>63</v>
      </c>
      <c r="AL16" s="93">
        <v>70</v>
      </c>
      <c r="AM16" s="93">
        <v>99</v>
      </c>
      <c r="AN16" s="93">
        <v>95</v>
      </c>
      <c r="AO16" s="93">
        <v>80</v>
      </c>
      <c r="AP16" s="93">
        <v>70</v>
      </c>
      <c r="AQ16" s="93">
        <v>84</v>
      </c>
      <c r="AR16" s="93">
        <v>116</v>
      </c>
      <c r="AS16" s="93">
        <v>102</v>
      </c>
      <c r="AT16" s="93">
        <v>110</v>
      </c>
      <c r="AU16" s="93">
        <v>111</v>
      </c>
      <c r="AV16" s="93">
        <v>125</v>
      </c>
      <c r="AW16" s="93">
        <v>129</v>
      </c>
      <c r="AX16" s="93">
        <v>127</v>
      </c>
      <c r="AY16" s="93">
        <v>189</v>
      </c>
      <c r="AZ16" s="93">
        <v>215</v>
      </c>
      <c r="BA16" s="93">
        <v>200</v>
      </c>
      <c r="BB16" s="93">
        <v>265</v>
      </c>
      <c r="BC16" s="93">
        <v>234</v>
      </c>
      <c r="BD16" s="93">
        <v>284</v>
      </c>
      <c r="BE16" s="93">
        <v>344</v>
      </c>
      <c r="BF16" s="93">
        <v>354</v>
      </c>
      <c r="BG16" s="93">
        <v>345</v>
      </c>
      <c r="BH16" s="93">
        <v>376</v>
      </c>
      <c r="BI16" s="93">
        <v>331</v>
      </c>
      <c r="BJ16" s="93">
        <v>399</v>
      </c>
      <c r="BK16" s="93">
        <v>399</v>
      </c>
      <c r="BL16" s="93">
        <v>453</v>
      </c>
      <c r="BM16" s="93">
        <v>427</v>
      </c>
      <c r="BN16" s="93">
        <v>465</v>
      </c>
      <c r="BO16" s="93">
        <v>421</v>
      </c>
      <c r="BP16" s="93">
        <v>444</v>
      </c>
      <c r="BQ16" s="93">
        <v>518</v>
      </c>
      <c r="BR16" s="93">
        <v>471</v>
      </c>
      <c r="BS16" s="93">
        <v>434</v>
      </c>
    </row>
    <row r="17" spans="1:71" s="24" customFormat="1" x14ac:dyDescent="0.3">
      <c r="A17" s="345" t="s">
        <v>16</v>
      </c>
      <c r="B17" s="99">
        <v>29835</v>
      </c>
      <c r="C17" s="99">
        <v>30654</v>
      </c>
      <c r="D17" s="99">
        <v>31018</v>
      </c>
      <c r="E17" s="99">
        <v>27609</v>
      </c>
      <c r="F17" s="99">
        <v>28585</v>
      </c>
      <c r="G17" s="99">
        <v>37632</v>
      </c>
      <c r="H17" s="99">
        <v>32053</v>
      </c>
      <c r="I17" s="99">
        <v>30652</v>
      </c>
      <c r="J17" s="99">
        <v>29245</v>
      </c>
      <c r="K17" s="99">
        <v>31622</v>
      </c>
      <c r="L17" s="99">
        <v>31103</v>
      </c>
      <c r="M17" s="99">
        <v>31134</v>
      </c>
      <c r="N17" s="99">
        <v>32387</v>
      </c>
      <c r="O17" s="99">
        <v>32858</v>
      </c>
      <c r="P17" s="99">
        <v>33145</v>
      </c>
      <c r="Q17" s="99">
        <v>34718</v>
      </c>
      <c r="R17" s="93">
        <v>31148</v>
      </c>
      <c r="S17" s="93">
        <v>31796</v>
      </c>
      <c r="T17" s="93">
        <v>31860</v>
      </c>
      <c r="U17" s="93">
        <v>33250</v>
      </c>
      <c r="V17" s="93">
        <v>34571</v>
      </c>
      <c r="W17" s="93">
        <v>35691</v>
      </c>
      <c r="X17" s="93">
        <v>35651</v>
      </c>
      <c r="Y17" s="93">
        <v>36246</v>
      </c>
      <c r="Z17" s="93">
        <v>37046</v>
      </c>
      <c r="AA17" s="93">
        <v>38837</v>
      </c>
      <c r="AB17" s="93">
        <v>38608</v>
      </c>
      <c r="AC17" s="93">
        <v>39409</v>
      </c>
      <c r="AD17" s="93">
        <v>41587</v>
      </c>
      <c r="AE17" s="93">
        <v>40778</v>
      </c>
      <c r="AF17" s="93">
        <v>37820</v>
      </c>
      <c r="AG17" s="93">
        <v>38211</v>
      </c>
      <c r="AH17" s="93">
        <v>41283</v>
      </c>
      <c r="AI17" s="93">
        <v>40769</v>
      </c>
      <c r="AJ17" s="93">
        <v>42655</v>
      </c>
      <c r="AK17" s="93">
        <v>42195</v>
      </c>
      <c r="AL17" s="93">
        <v>43720</v>
      </c>
      <c r="AM17" s="93">
        <v>45953</v>
      </c>
      <c r="AN17" s="93">
        <v>45851</v>
      </c>
      <c r="AO17" s="93">
        <v>44822</v>
      </c>
      <c r="AP17" s="93">
        <v>45787</v>
      </c>
      <c r="AQ17" s="93">
        <v>46188</v>
      </c>
      <c r="AR17" s="93">
        <v>48192</v>
      </c>
      <c r="AS17" s="93">
        <v>47659</v>
      </c>
      <c r="AT17" s="93">
        <v>47050</v>
      </c>
      <c r="AU17" s="93">
        <v>50293</v>
      </c>
      <c r="AV17" s="93">
        <v>49629</v>
      </c>
      <c r="AW17" s="93">
        <v>50248</v>
      </c>
      <c r="AX17" s="93">
        <v>52378</v>
      </c>
      <c r="AY17" s="93">
        <v>53212</v>
      </c>
      <c r="AZ17" s="93">
        <v>56246</v>
      </c>
      <c r="BA17" s="93">
        <v>55770</v>
      </c>
      <c r="BB17" s="93">
        <v>57795</v>
      </c>
      <c r="BC17" s="93">
        <v>57508</v>
      </c>
      <c r="BD17" s="93">
        <v>61061</v>
      </c>
      <c r="BE17" s="93">
        <v>59686</v>
      </c>
      <c r="BF17" s="93">
        <v>62828</v>
      </c>
      <c r="BG17" s="93">
        <v>61074</v>
      </c>
      <c r="BH17" s="93">
        <v>61116</v>
      </c>
      <c r="BI17" s="93">
        <v>61588</v>
      </c>
      <c r="BJ17" s="93">
        <v>64299</v>
      </c>
      <c r="BK17" s="93">
        <v>60738</v>
      </c>
      <c r="BL17" s="93">
        <v>62527</v>
      </c>
      <c r="BM17" s="93">
        <v>60320</v>
      </c>
      <c r="BN17" s="93">
        <v>60281</v>
      </c>
      <c r="BO17" s="93">
        <v>59257</v>
      </c>
      <c r="BP17" s="93">
        <v>60518</v>
      </c>
      <c r="BQ17" s="93">
        <v>60696</v>
      </c>
      <c r="BR17" s="93">
        <v>63295</v>
      </c>
      <c r="BS17" s="93">
        <v>60450</v>
      </c>
    </row>
    <row r="18" spans="1:71" s="24" customFormat="1" x14ac:dyDescent="0.3">
      <c r="A18" s="345"/>
      <c r="B18" s="99"/>
      <c r="C18" s="99"/>
      <c r="D18" s="99"/>
      <c r="E18" s="99"/>
      <c r="F18" s="99"/>
      <c r="G18" s="99"/>
      <c r="H18" s="99"/>
      <c r="I18" s="99"/>
      <c r="J18" s="99"/>
      <c r="K18" s="99"/>
      <c r="L18" s="99"/>
      <c r="M18" s="99"/>
      <c r="N18" s="99"/>
      <c r="O18" s="99"/>
      <c r="P18" s="99"/>
      <c r="Q18" s="99"/>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3"/>
      <c r="BH18" s="93"/>
      <c r="BI18" s="93"/>
      <c r="BJ18" s="93"/>
      <c r="BK18" s="93"/>
      <c r="BL18" s="93"/>
      <c r="BM18" s="93"/>
      <c r="BN18" s="93"/>
      <c r="BO18" s="93"/>
      <c r="BP18" s="93"/>
      <c r="BQ18" s="93"/>
      <c r="BR18" s="93"/>
      <c r="BS18" s="93"/>
    </row>
    <row r="19" spans="1:71" s="24" customFormat="1" x14ac:dyDescent="0.3">
      <c r="A19" s="346" t="s">
        <v>647</v>
      </c>
      <c r="B19" s="346"/>
      <c r="C19" s="346"/>
      <c r="D19" s="346"/>
      <c r="E19" s="346"/>
      <c r="F19" s="346"/>
      <c r="G19" s="346"/>
      <c r="H19" s="346"/>
      <c r="I19" s="346"/>
      <c r="R19" s="114"/>
      <c r="S19" s="114"/>
      <c r="T19" s="114"/>
    </row>
    <row r="20" spans="1:71" s="24" customFormat="1" x14ac:dyDescent="0.3">
      <c r="A20" s="345" t="s">
        <v>8</v>
      </c>
      <c r="B20" s="99">
        <v>7736</v>
      </c>
      <c r="C20" s="99">
        <v>8146</v>
      </c>
      <c r="D20" s="99">
        <v>8346</v>
      </c>
      <c r="E20" s="99">
        <v>7496</v>
      </c>
      <c r="F20" s="99">
        <v>7902</v>
      </c>
      <c r="G20" s="99">
        <v>11088</v>
      </c>
      <c r="H20" s="99">
        <v>8846</v>
      </c>
      <c r="I20" s="99">
        <v>8536</v>
      </c>
      <c r="J20" s="99">
        <v>8152</v>
      </c>
      <c r="K20" s="99">
        <v>9079</v>
      </c>
      <c r="L20" s="99">
        <v>8948</v>
      </c>
      <c r="M20" s="99">
        <v>8878</v>
      </c>
      <c r="N20" s="99">
        <v>9489</v>
      </c>
      <c r="O20" s="99">
        <v>9782</v>
      </c>
      <c r="P20" s="99">
        <v>9895</v>
      </c>
      <c r="Q20" s="99">
        <v>10564</v>
      </c>
      <c r="R20" s="93">
        <v>9105</v>
      </c>
      <c r="S20" s="93">
        <v>9380</v>
      </c>
      <c r="T20" s="93">
        <v>9239</v>
      </c>
      <c r="U20" s="93">
        <v>9595</v>
      </c>
      <c r="V20" s="93">
        <v>10301</v>
      </c>
      <c r="W20" s="93">
        <v>10656</v>
      </c>
      <c r="X20" s="93">
        <v>10758</v>
      </c>
      <c r="Y20" s="93">
        <v>10888</v>
      </c>
      <c r="Z20" s="93">
        <v>11357</v>
      </c>
      <c r="AA20" s="93">
        <v>11699</v>
      </c>
      <c r="AB20" s="93">
        <v>11262</v>
      </c>
      <c r="AC20" s="93">
        <v>12091</v>
      </c>
      <c r="AD20" s="93">
        <v>12758</v>
      </c>
      <c r="AE20" s="93">
        <v>12926</v>
      </c>
      <c r="AF20" s="93">
        <v>12158</v>
      </c>
      <c r="AG20" s="93">
        <v>12186</v>
      </c>
      <c r="AH20" s="93">
        <v>12541</v>
      </c>
      <c r="AI20" s="93">
        <v>12417</v>
      </c>
      <c r="AJ20" s="93">
        <v>13318</v>
      </c>
      <c r="AK20" s="93">
        <v>12661</v>
      </c>
      <c r="AL20" s="93">
        <v>13400</v>
      </c>
      <c r="AM20" s="93">
        <v>13840</v>
      </c>
      <c r="AN20" s="93">
        <v>13844</v>
      </c>
      <c r="AO20" s="93">
        <v>13836</v>
      </c>
      <c r="AP20" s="93">
        <v>14188</v>
      </c>
      <c r="AQ20" s="93">
        <v>13883</v>
      </c>
      <c r="AR20" s="93">
        <v>14898</v>
      </c>
      <c r="AS20" s="93">
        <v>14583</v>
      </c>
      <c r="AT20" s="93">
        <v>14071</v>
      </c>
      <c r="AU20" s="93">
        <v>15392</v>
      </c>
      <c r="AV20" s="93">
        <v>15473</v>
      </c>
      <c r="AW20" s="93">
        <v>15396</v>
      </c>
      <c r="AX20" s="93">
        <v>16228</v>
      </c>
      <c r="AY20" s="93">
        <v>16632</v>
      </c>
      <c r="AZ20" s="93">
        <v>17588</v>
      </c>
      <c r="BA20" s="93">
        <v>17396</v>
      </c>
      <c r="BB20" s="93">
        <v>18092</v>
      </c>
      <c r="BC20" s="93">
        <v>17666</v>
      </c>
      <c r="BD20" s="93">
        <v>18837</v>
      </c>
      <c r="BE20" s="93">
        <v>18058</v>
      </c>
      <c r="BF20" s="93">
        <v>19478</v>
      </c>
      <c r="BG20" s="93">
        <v>19133</v>
      </c>
      <c r="BH20" s="93">
        <v>18688</v>
      </c>
      <c r="BI20" s="93">
        <v>18485</v>
      </c>
      <c r="BJ20" s="93">
        <v>19884</v>
      </c>
      <c r="BK20" s="93">
        <v>18236</v>
      </c>
      <c r="BL20" s="93">
        <v>18999</v>
      </c>
      <c r="BM20" s="93">
        <v>18427</v>
      </c>
      <c r="BN20" s="93">
        <v>18254</v>
      </c>
      <c r="BO20" s="93">
        <v>17548</v>
      </c>
      <c r="BP20" s="93">
        <v>18088</v>
      </c>
      <c r="BQ20" s="93">
        <v>18015</v>
      </c>
      <c r="BR20" s="93">
        <v>19441</v>
      </c>
      <c r="BS20" s="93">
        <v>18648</v>
      </c>
    </row>
    <row r="21" spans="1:71" s="24" customFormat="1" x14ac:dyDescent="0.3">
      <c r="A21" s="345" t="s">
        <v>9</v>
      </c>
      <c r="B21" s="99">
        <v>7486</v>
      </c>
      <c r="C21" s="99">
        <v>6963</v>
      </c>
      <c r="D21" s="99">
        <v>7583</v>
      </c>
      <c r="E21" s="99">
        <v>6603</v>
      </c>
      <c r="F21" s="99">
        <v>7098</v>
      </c>
      <c r="G21" s="99">
        <v>8862</v>
      </c>
      <c r="H21" s="99">
        <v>7773</v>
      </c>
      <c r="I21" s="99">
        <v>7503</v>
      </c>
      <c r="J21" s="99">
        <v>6968</v>
      </c>
      <c r="K21" s="99">
        <v>8084</v>
      </c>
      <c r="L21" s="99">
        <v>7640</v>
      </c>
      <c r="M21" s="99">
        <v>7255</v>
      </c>
      <c r="N21" s="99">
        <v>7570</v>
      </c>
      <c r="O21" s="99">
        <v>7791</v>
      </c>
      <c r="P21" s="99">
        <v>8324</v>
      </c>
      <c r="Q21" s="99">
        <v>7586</v>
      </c>
      <c r="R21" s="93">
        <v>7429</v>
      </c>
      <c r="S21" s="93">
        <v>7843</v>
      </c>
      <c r="T21" s="93">
        <v>7807</v>
      </c>
      <c r="U21" s="93">
        <v>8148</v>
      </c>
      <c r="V21" s="93">
        <v>8735</v>
      </c>
      <c r="W21" s="93">
        <v>8600</v>
      </c>
      <c r="X21" s="93">
        <v>8782</v>
      </c>
      <c r="Y21" s="93">
        <v>8723</v>
      </c>
      <c r="Z21" s="93">
        <v>8929</v>
      </c>
      <c r="AA21" s="93">
        <v>9390</v>
      </c>
      <c r="AB21" s="93">
        <v>9363</v>
      </c>
      <c r="AC21" s="93">
        <v>9666</v>
      </c>
      <c r="AD21" s="93">
        <v>10453</v>
      </c>
      <c r="AE21" s="93">
        <v>10135</v>
      </c>
      <c r="AF21" s="93">
        <v>9858</v>
      </c>
      <c r="AG21" s="93">
        <v>9849</v>
      </c>
      <c r="AH21" s="93">
        <v>10254</v>
      </c>
      <c r="AI21" s="93">
        <v>10181</v>
      </c>
      <c r="AJ21" s="93">
        <v>10322</v>
      </c>
      <c r="AK21" s="93">
        <v>10188</v>
      </c>
      <c r="AL21" s="93">
        <v>10560</v>
      </c>
      <c r="AM21" s="93">
        <v>10784</v>
      </c>
      <c r="AN21" s="93">
        <v>10732</v>
      </c>
      <c r="AO21" s="93">
        <v>10482</v>
      </c>
      <c r="AP21" s="93">
        <v>10392</v>
      </c>
      <c r="AQ21" s="93">
        <v>10541</v>
      </c>
      <c r="AR21" s="93">
        <v>11024</v>
      </c>
      <c r="AS21" s="93">
        <v>11047</v>
      </c>
      <c r="AT21" s="93">
        <v>10846</v>
      </c>
      <c r="AU21" s="93">
        <v>11348</v>
      </c>
      <c r="AV21" s="93">
        <v>11171</v>
      </c>
      <c r="AW21" s="93">
        <v>10966</v>
      </c>
      <c r="AX21" s="93">
        <v>11660</v>
      </c>
      <c r="AY21" s="93">
        <v>12211</v>
      </c>
      <c r="AZ21" s="93">
        <v>12556</v>
      </c>
      <c r="BA21" s="93">
        <v>12578</v>
      </c>
      <c r="BB21" s="93">
        <v>13104</v>
      </c>
      <c r="BC21" s="93">
        <v>12714</v>
      </c>
      <c r="BD21" s="93">
        <v>13540</v>
      </c>
      <c r="BE21" s="93">
        <v>13116</v>
      </c>
      <c r="BF21" s="93">
        <v>13863</v>
      </c>
      <c r="BG21" s="93">
        <v>13912</v>
      </c>
      <c r="BH21" s="93">
        <v>13653</v>
      </c>
      <c r="BI21" s="93">
        <v>14143</v>
      </c>
      <c r="BJ21" s="93">
        <v>14186</v>
      </c>
      <c r="BK21" s="93">
        <v>13484</v>
      </c>
      <c r="BL21" s="93">
        <v>14068</v>
      </c>
      <c r="BM21" s="93">
        <v>13311</v>
      </c>
      <c r="BN21" s="93">
        <v>13205</v>
      </c>
      <c r="BO21" s="93">
        <v>13128</v>
      </c>
      <c r="BP21" s="93">
        <v>13338</v>
      </c>
      <c r="BQ21" s="93">
        <v>13360</v>
      </c>
      <c r="BR21" s="93">
        <v>14140</v>
      </c>
      <c r="BS21" s="93">
        <v>13542</v>
      </c>
    </row>
    <row r="22" spans="1:71" s="24" customFormat="1" x14ac:dyDescent="0.3">
      <c r="A22" s="345" t="s">
        <v>10</v>
      </c>
      <c r="B22" s="99">
        <v>2599</v>
      </c>
      <c r="C22" s="99">
        <v>2864</v>
      </c>
      <c r="D22" s="99">
        <v>2861</v>
      </c>
      <c r="E22" s="99">
        <v>2528</v>
      </c>
      <c r="F22" s="99">
        <v>2792</v>
      </c>
      <c r="G22" s="99">
        <v>3519</v>
      </c>
      <c r="H22" s="99">
        <v>3123</v>
      </c>
      <c r="I22" s="99">
        <v>2745</v>
      </c>
      <c r="J22" s="99">
        <v>2780</v>
      </c>
      <c r="K22" s="99">
        <v>3194</v>
      </c>
      <c r="L22" s="99">
        <v>2887</v>
      </c>
      <c r="M22" s="99">
        <v>2964</v>
      </c>
      <c r="N22" s="99">
        <v>3192</v>
      </c>
      <c r="O22" s="99">
        <v>3232</v>
      </c>
      <c r="P22" s="99">
        <v>3261</v>
      </c>
      <c r="Q22" s="99">
        <v>3255</v>
      </c>
      <c r="R22" s="93">
        <v>2977</v>
      </c>
      <c r="S22" s="93">
        <v>3000</v>
      </c>
      <c r="T22" s="93">
        <v>3165</v>
      </c>
      <c r="U22" s="93">
        <v>3439</v>
      </c>
      <c r="V22" s="93">
        <v>3371</v>
      </c>
      <c r="W22" s="93">
        <v>3609</v>
      </c>
      <c r="X22" s="93">
        <v>3525</v>
      </c>
      <c r="Y22" s="93">
        <v>3638</v>
      </c>
      <c r="Z22" s="93">
        <v>3817</v>
      </c>
      <c r="AA22" s="93">
        <v>3806</v>
      </c>
      <c r="AB22" s="93">
        <v>3787</v>
      </c>
      <c r="AC22" s="93">
        <v>3976</v>
      </c>
      <c r="AD22" s="93">
        <v>4004</v>
      </c>
      <c r="AE22" s="93">
        <v>4547</v>
      </c>
      <c r="AF22" s="93">
        <v>3940</v>
      </c>
      <c r="AG22" s="93">
        <v>3943</v>
      </c>
      <c r="AH22" s="93">
        <v>4442</v>
      </c>
      <c r="AI22" s="93">
        <v>4179</v>
      </c>
      <c r="AJ22" s="93">
        <v>4335</v>
      </c>
      <c r="AK22" s="93">
        <v>4182</v>
      </c>
      <c r="AL22" s="93">
        <v>4239</v>
      </c>
      <c r="AM22" s="93">
        <v>4564</v>
      </c>
      <c r="AN22" s="93">
        <v>4583</v>
      </c>
      <c r="AO22" s="93">
        <v>4592</v>
      </c>
      <c r="AP22" s="93">
        <v>4723</v>
      </c>
      <c r="AQ22" s="93">
        <v>4626</v>
      </c>
      <c r="AR22" s="93">
        <v>5107</v>
      </c>
      <c r="AS22" s="93">
        <v>4766</v>
      </c>
      <c r="AT22" s="93">
        <v>4726</v>
      </c>
      <c r="AU22" s="93">
        <v>5073</v>
      </c>
      <c r="AV22" s="93">
        <v>5122</v>
      </c>
      <c r="AW22" s="93">
        <v>5210</v>
      </c>
      <c r="AX22" s="93">
        <v>5423</v>
      </c>
      <c r="AY22" s="93">
        <v>5397</v>
      </c>
      <c r="AZ22" s="93">
        <v>6043</v>
      </c>
      <c r="BA22" s="93">
        <v>5942</v>
      </c>
      <c r="BB22" s="93">
        <v>6330</v>
      </c>
      <c r="BC22" s="93">
        <v>6156</v>
      </c>
      <c r="BD22" s="93">
        <v>6809</v>
      </c>
      <c r="BE22" s="93">
        <v>6602</v>
      </c>
      <c r="BF22" s="93">
        <v>7293</v>
      </c>
      <c r="BG22" s="93">
        <v>6916</v>
      </c>
      <c r="BH22" s="93">
        <v>7007</v>
      </c>
      <c r="BI22" s="93">
        <v>7069</v>
      </c>
      <c r="BJ22" s="93">
        <v>7713</v>
      </c>
      <c r="BK22" s="93">
        <v>6835</v>
      </c>
      <c r="BL22" s="93">
        <v>7234</v>
      </c>
      <c r="BM22" s="93">
        <v>6930</v>
      </c>
      <c r="BN22" s="93">
        <v>7071</v>
      </c>
      <c r="BO22" s="93">
        <v>6979</v>
      </c>
      <c r="BP22" s="93">
        <v>6976</v>
      </c>
      <c r="BQ22" s="93">
        <v>7234</v>
      </c>
      <c r="BR22" s="93">
        <v>7564</v>
      </c>
      <c r="BS22" s="93">
        <v>7331</v>
      </c>
    </row>
    <row r="23" spans="1:71" s="24" customFormat="1" x14ac:dyDescent="0.3">
      <c r="A23" s="345" t="s">
        <v>11</v>
      </c>
      <c r="B23" s="99">
        <v>2092</v>
      </c>
      <c r="C23" s="99">
        <v>2107</v>
      </c>
      <c r="D23" s="99">
        <v>2356</v>
      </c>
      <c r="E23" s="99">
        <v>1967</v>
      </c>
      <c r="F23" s="99">
        <v>1960</v>
      </c>
      <c r="G23" s="99">
        <v>2548</v>
      </c>
      <c r="H23" s="99">
        <v>2269</v>
      </c>
      <c r="I23" s="99">
        <v>2327</v>
      </c>
      <c r="J23" s="99">
        <v>2071</v>
      </c>
      <c r="K23" s="99">
        <v>2234</v>
      </c>
      <c r="L23" s="99">
        <v>2226</v>
      </c>
      <c r="M23" s="99">
        <v>2250</v>
      </c>
      <c r="N23" s="99">
        <v>2201</v>
      </c>
      <c r="O23" s="99">
        <v>2355</v>
      </c>
      <c r="P23" s="99">
        <v>2316</v>
      </c>
      <c r="Q23" s="99">
        <v>2240</v>
      </c>
      <c r="R23" s="93">
        <v>2242</v>
      </c>
      <c r="S23" s="93">
        <v>2250</v>
      </c>
      <c r="T23" s="93">
        <v>2352</v>
      </c>
      <c r="U23" s="93">
        <v>2266</v>
      </c>
      <c r="V23" s="93">
        <v>2568</v>
      </c>
      <c r="W23" s="93">
        <v>2332</v>
      </c>
      <c r="X23" s="93">
        <v>2503</v>
      </c>
      <c r="Y23" s="93">
        <v>2424</v>
      </c>
      <c r="Z23" s="93">
        <v>2622</v>
      </c>
      <c r="AA23" s="93">
        <v>2623</v>
      </c>
      <c r="AB23" s="93">
        <v>2597</v>
      </c>
      <c r="AC23" s="93">
        <v>2889</v>
      </c>
      <c r="AD23" s="93">
        <v>3096</v>
      </c>
      <c r="AE23" s="93">
        <v>3034</v>
      </c>
      <c r="AF23" s="93">
        <v>2816</v>
      </c>
      <c r="AG23" s="93">
        <v>2958</v>
      </c>
      <c r="AH23" s="93">
        <v>2978</v>
      </c>
      <c r="AI23" s="93">
        <v>2880</v>
      </c>
      <c r="AJ23" s="93">
        <v>3129</v>
      </c>
      <c r="AK23" s="93">
        <v>2957</v>
      </c>
      <c r="AL23" s="93">
        <v>3019</v>
      </c>
      <c r="AM23" s="93">
        <v>3216</v>
      </c>
      <c r="AN23" s="93">
        <v>3242</v>
      </c>
      <c r="AO23" s="93">
        <v>3191</v>
      </c>
      <c r="AP23" s="93">
        <v>3287</v>
      </c>
      <c r="AQ23" s="93">
        <v>3325</v>
      </c>
      <c r="AR23" s="93">
        <v>3350</v>
      </c>
      <c r="AS23" s="93">
        <v>3475</v>
      </c>
      <c r="AT23" s="93">
        <v>3481</v>
      </c>
      <c r="AU23" s="93">
        <v>3518</v>
      </c>
      <c r="AV23" s="93">
        <v>3474</v>
      </c>
      <c r="AW23" s="93">
        <v>3453</v>
      </c>
      <c r="AX23" s="93">
        <v>3686</v>
      </c>
      <c r="AY23" s="93">
        <v>3523</v>
      </c>
      <c r="AZ23" s="93">
        <v>3898</v>
      </c>
      <c r="BA23" s="93">
        <v>3952</v>
      </c>
      <c r="BB23" s="93">
        <v>4108</v>
      </c>
      <c r="BC23" s="93">
        <v>4040</v>
      </c>
      <c r="BD23" s="93">
        <v>4361</v>
      </c>
      <c r="BE23" s="93">
        <v>4130</v>
      </c>
      <c r="BF23" s="93">
        <v>4562</v>
      </c>
      <c r="BG23" s="93">
        <v>4371</v>
      </c>
      <c r="BH23" s="93">
        <v>4278</v>
      </c>
      <c r="BI23" s="93">
        <v>4357</v>
      </c>
      <c r="BJ23" s="93">
        <v>4504</v>
      </c>
      <c r="BK23" s="93">
        <v>4468</v>
      </c>
      <c r="BL23" s="93">
        <v>4527</v>
      </c>
      <c r="BM23" s="93">
        <v>4459</v>
      </c>
      <c r="BN23" s="93">
        <v>4293</v>
      </c>
      <c r="BO23" s="93">
        <v>4337</v>
      </c>
      <c r="BP23" s="93">
        <v>4295</v>
      </c>
      <c r="BQ23" s="93">
        <v>4331</v>
      </c>
      <c r="BR23" s="93">
        <v>4691</v>
      </c>
      <c r="BS23" s="93">
        <v>4404</v>
      </c>
    </row>
    <row r="24" spans="1:71" s="24" customFormat="1" x14ac:dyDescent="0.3">
      <c r="A24" s="345" t="s">
        <v>12</v>
      </c>
      <c r="B24" s="99">
        <v>1101</v>
      </c>
      <c r="C24" s="99">
        <v>1105</v>
      </c>
      <c r="D24" s="99">
        <v>1104</v>
      </c>
      <c r="E24" s="99">
        <v>967</v>
      </c>
      <c r="F24" s="99">
        <v>1059</v>
      </c>
      <c r="G24" s="99">
        <v>1250</v>
      </c>
      <c r="H24" s="99">
        <v>1227</v>
      </c>
      <c r="I24" s="99">
        <v>1271</v>
      </c>
      <c r="J24" s="99">
        <v>1173</v>
      </c>
      <c r="K24" s="99">
        <v>1023</v>
      </c>
      <c r="L24" s="99">
        <v>1224</v>
      </c>
      <c r="M24" s="99">
        <v>1158</v>
      </c>
      <c r="N24" s="99">
        <v>1219</v>
      </c>
      <c r="O24" s="99">
        <v>1278</v>
      </c>
      <c r="P24" s="99">
        <v>1411</v>
      </c>
      <c r="Q24" s="99">
        <v>1458</v>
      </c>
      <c r="R24" s="93">
        <v>1426</v>
      </c>
      <c r="S24" s="93">
        <v>1305</v>
      </c>
      <c r="T24" s="93">
        <v>1410</v>
      </c>
      <c r="U24" s="93">
        <v>1417</v>
      </c>
      <c r="V24" s="93">
        <v>1545</v>
      </c>
      <c r="W24" s="93">
        <v>1607</v>
      </c>
      <c r="X24" s="93">
        <v>1619</v>
      </c>
      <c r="Y24" s="93">
        <v>1567</v>
      </c>
      <c r="Z24" s="93">
        <v>1588</v>
      </c>
      <c r="AA24" s="93">
        <v>1672</v>
      </c>
      <c r="AB24" s="93">
        <v>1699</v>
      </c>
      <c r="AC24" s="93">
        <v>1881</v>
      </c>
      <c r="AD24" s="93">
        <v>2103</v>
      </c>
      <c r="AE24" s="93">
        <v>1857</v>
      </c>
      <c r="AF24" s="93">
        <v>1814</v>
      </c>
      <c r="AG24" s="93">
        <v>1930</v>
      </c>
      <c r="AH24" s="93">
        <v>1962</v>
      </c>
      <c r="AI24" s="93">
        <v>1945</v>
      </c>
      <c r="AJ24" s="93">
        <v>1888</v>
      </c>
      <c r="AK24" s="93">
        <v>1897</v>
      </c>
      <c r="AL24" s="93">
        <v>2036</v>
      </c>
      <c r="AM24" s="93">
        <v>2202</v>
      </c>
      <c r="AN24" s="93">
        <v>2132</v>
      </c>
      <c r="AO24" s="93">
        <v>2064</v>
      </c>
      <c r="AP24" s="93">
        <v>2161</v>
      </c>
      <c r="AQ24" s="93">
        <v>2273</v>
      </c>
      <c r="AR24" s="93">
        <v>2307</v>
      </c>
      <c r="AS24" s="93">
        <v>2171</v>
      </c>
      <c r="AT24" s="93">
        <v>2284</v>
      </c>
      <c r="AU24" s="93">
        <v>2257</v>
      </c>
      <c r="AV24" s="93">
        <v>2344</v>
      </c>
      <c r="AW24" s="93">
        <v>2403</v>
      </c>
      <c r="AX24" s="93">
        <v>2413</v>
      </c>
      <c r="AY24" s="93">
        <v>2532</v>
      </c>
      <c r="AZ24" s="93">
        <v>2691</v>
      </c>
      <c r="BA24" s="93">
        <v>2559</v>
      </c>
      <c r="BB24" s="93">
        <v>2851</v>
      </c>
      <c r="BC24" s="93">
        <v>2823</v>
      </c>
      <c r="BD24" s="93">
        <v>3130</v>
      </c>
      <c r="BE24" s="93">
        <v>3037</v>
      </c>
      <c r="BF24" s="93">
        <v>3151</v>
      </c>
      <c r="BG24" s="93">
        <v>3262</v>
      </c>
      <c r="BH24" s="93">
        <v>3124</v>
      </c>
      <c r="BI24" s="93">
        <v>3253</v>
      </c>
      <c r="BJ24" s="93">
        <v>3208</v>
      </c>
      <c r="BK24" s="93">
        <v>3268</v>
      </c>
      <c r="BL24" s="93">
        <v>3253</v>
      </c>
      <c r="BM24" s="93">
        <v>3354</v>
      </c>
      <c r="BN24" s="93">
        <v>3316</v>
      </c>
      <c r="BO24" s="93">
        <v>3421</v>
      </c>
      <c r="BP24" s="93">
        <v>3492</v>
      </c>
      <c r="BQ24" s="93">
        <v>3337</v>
      </c>
      <c r="BR24" s="93">
        <v>3482</v>
      </c>
      <c r="BS24" s="93">
        <v>3573</v>
      </c>
    </row>
    <row r="25" spans="1:71" s="24" customFormat="1" x14ac:dyDescent="0.3">
      <c r="A25" s="345" t="s">
        <v>13</v>
      </c>
      <c r="B25" s="99">
        <v>855</v>
      </c>
      <c r="C25" s="99">
        <v>932</v>
      </c>
      <c r="D25" s="99">
        <v>908</v>
      </c>
      <c r="E25" s="99">
        <v>842</v>
      </c>
      <c r="F25" s="99">
        <v>843</v>
      </c>
      <c r="G25" s="99">
        <v>1017</v>
      </c>
      <c r="H25" s="99">
        <v>981</v>
      </c>
      <c r="I25" s="99">
        <v>1031</v>
      </c>
      <c r="J25" s="99">
        <v>913</v>
      </c>
      <c r="K25" s="99">
        <v>997</v>
      </c>
      <c r="L25" s="99">
        <v>946</v>
      </c>
      <c r="M25" s="99">
        <v>915</v>
      </c>
      <c r="N25" s="99">
        <v>872</v>
      </c>
      <c r="O25" s="99">
        <v>959</v>
      </c>
      <c r="P25" s="99">
        <v>1004</v>
      </c>
      <c r="Q25" s="99">
        <v>1012</v>
      </c>
      <c r="R25" s="93">
        <v>920</v>
      </c>
      <c r="S25" s="93">
        <v>964</v>
      </c>
      <c r="T25" s="93">
        <v>932</v>
      </c>
      <c r="U25" s="93">
        <v>981</v>
      </c>
      <c r="V25" s="93">
        <v>1118</v>
      </c>
      <c r="W25" s="93">
        <v>1080</v>
      </c>
      <c r="X25" s="93">
        <v>1068</v>
      </c>
      <c r="Y25" s="93">
        <v>984</v>
      </c>
      <c r="Z25" s="93">
        <v>1055</v>
      </c>
      <c r="AA25" s="93">
        <v>1078</v>
      </c>
      <c r="AB25" s="93">
        <v>1027</v>
      </c>
      <c r="AC25" s="93">
        <v>1211</v>
      </c>
      <c r="AD25" s="93">
        <v>1146</v>
      </c>
      <c r="AE25" s="93">
        <v>1185</v>
      </c>
      <c r="AF25" s="93">
        <v>1159</v>
      </c>
      <c r="AG25" s="93">
        <v>1127</v>
      </c>
      <c r="AH25" s="93">
        <v>1154</v>
      </c>
      <c r="AI25" s="93">
        <v>1054</v>
      </c>
      <c r="AJ25" s="93">
        <v>1130</v>
      </c>
      <c r="AK25" s="93">
        <v>1125</v>
      </c>
      <c r="AL25" s="93">
        <v>1148</v>
      </c>
      <c r="AM25" s="93">
        <v>1155</v>
      </c>
      <c r="AN25" s="93">
        <v>1152</v>
      </c>
      <c r="AO25" s="93">
        <v>1137</v>
      </c>
      <c r="AP25" s="93">
        <v>1203</v>
      </c>
      <c r="AQ25" s="93">
        <v>1138</v>
      </c>
      <c r="AR25" s="93">
        <v>1135</v>
      </c>
      <c r="AS25" s="93">
        <v>1156</v>
      </c>
      <c r="AT25" s="93">
        <v>1174</v>
      </c>
      <c r="AU25" s="93">
        <v>1227</v>
      </c>
      <c r="AV25" s="93">
        <v>1124</v>
      </c>
      <c r="AW25" s="93">
        <v>1188</v>
      </c>
      <c r="AX25" s="93">
        <v>1248</v>
      </c>
      <c r="AY25" s="93">
        <v>1217</v>
      </c>
      <c r="AZ25" s="93">
        <v>1377</v>
      </c>
      <c r="BA25" s="93">
        <v>1327</v>
      </c>
      <c r="BB25" s="93">
        <v>1433</v>
      </c>
      <c r="BC25" s="93">
        <v>1439</v>
      </c>
      <c r="BD25" s="93">
        <v>1378</v>
      </c>
      <c r="BE25" s="93">
        <v>1433</v>
      </c>
      <c r="BF25" s="93">
        <v>1389</v>
      </c>
      <c r="BG25" s="93">
        <v>1497</v>
      </c>
      <c r="BH25" s="93">
        <v>1441</v>
      </c>
      <c r="BI25" s="93">
        <v>1464</v>
      </c>
      <c r="BJ25" s="93">
        <v>1542</v>
      </c>
      <c r="BK25" s="93">
        <v>1498</v>
      </c>
      <c r="BL25" s="93">
        <v>1550</v>
      </c>
      <c r="BM25" s="93">
        <v>1407</v>
      </c>
      <c r="BN25" s="93">
        <v>1468</v>
      </c>
      <c r="BO25" s="93">
        <v>1390</v>
      </c>
      <c r="BP25" s="93">
        <v>1471</v>
      </c>
      <c r="BQ25" s="93">
        <v>1427</v>
      </c>
      <c r="BR25" s="93">
        <v>1548</v>
      </c>
      <c r="BS25" s="93">
        <v>1473</v>
      </c>
    </row>
    <row r="26" spans="1:71" s="24" customFormat="1" x14ac:dyDescent="0.3">
      <c r="A26" s="345" t="s">
        <v>14</v>
      </c>
      <c r="B26" s="99">
        <v>12</v>
      </c>
      <c r="C26" s="99">
        <v>8</v>
      </c>
      <c r="D26" s="99">
        <v>14</v>
      </c>
      <c r="E26" s="99">
        <v>11</v>
      </c>
      <c r="F26" s="99">
        <v>8</v>
      </c>
      <c r="G26" s="99">
        <v>3</v>
      </c>
      <c r="H26" s="99">
        <v>15</v>
      </c>
      <c r="I26" s="99">
        <v>10</v>
      </c>
      <c r="J26" s="99">
        <v>8</v>
      </c>
      <c r="K26" s="99">
        <v>3</v>
      </c>
      <c r="L26" s="99">
        <v>2</v>
      </c>
      <c r="M26" s="99">
        <v>11</v>
      </c>
      <c r="N26" s="99">
        <v>7</v>
      </c>
      <c r="O26" s="99">
        <v>7</v>
      </c>
      <c r="P26" s="99">
        <v>6</v>
      </c>
      <c r="Q26" s="99">
        <v>8</v>
      </c>
      <c r="R26" s="93">
        <v>11</v>
      </c>
      <c r="S26" s="93">
        <v>8</v>
      </c>
      <c r="T26" s="93">
        <v>12</v>
      </c>
      <c r="U26" s="93">
        <v>8</v>
      </c>
      <c r="V26" s="93">
        <v>10</v>
      </c>
      <c r="W26" s="93">
        <v>7</v>
      </c>
      <c r="X26" s="93">
        <v>9</v>
      </c>
      <c r="Y26" s="93">
        <v>8</v>
      </c>
      <c r="Z26" s="93">
        <v>17</v>
      </c>
      <c r="AA26" s="93">
        <v>23</v>
      </c>
      <c r="AB26" s="93">
        <v>9</v>
      </c>
      <c r="AC26" s="93">
        <v>27</v>
      </c>
      <c r="AD26" s="93">
        <v>13</v>
      </c>
      <c r="AE26" s="93">
        <v>4</v>
      </c>
      <c r="AF26" s="93">
        <v>6</v>
      </c>
      <c r="AG26" s="93">
        <v>3</v>
      </c>
      <c r="AH26" s="93">
        <v>9</v>
      </c>
      <c r="AI26" s="93">
        <v>11</v>
      </c>
      <c r="AJ26" s="93">
        <v>17</v>
      </c>
      <c r="AK26" s="93">
        <v>18</v>
      </c>
      <c r="AL26" s="93">
        <v>13</v>
      </c>
      <c r="AM26" s="93">
        <v>24</v>
      </c>
      <c r="AN26" s="93">
        <v>17</v>
      </c>
      <c r="AO26" s="93">
        <v>20</v>
      </c>
      <c r="AP26" s="93">
        <v>16</v>
      </c>
      <c r="AQ26" s="93">
        <v>20</v>
      </c>
      <c r="AR26" s="93">
        <v>24</v>
      </c>
      <c r="AS26" s="93">
        <v>30</v>
      </c>
      <c r="AT26" s="93">
        <v>19</v>
      </c>
      <c r="AU26" s="93">
        <v>23</v>
      </c>
      <c r="AV26" s="93">
        <v>40</v>
      </c>
      <c r="AW26" s="93">
        <v>30</v>
      </c>
      <c r="AX26" s="93">
        <v>37</v>
      </c>
      <c r="AY26" s="93">
        <v>42</v>
      </c>
      <c r="AZ26" s="93">
        <v>47</v>
      </c>
      <c r="BA26" s="93">
        <v>36</v>
      </c>
      <c r="BB26" s="93">
        <v>40</v>
      </c>
      <c r="BC26" s="93">
        <v>215</v>
      </c>
      <c r="BD26" s="93">
        <v>227</v>
      </c>
      <c r="BE26" s="93">
        <v>190</v>
      </c>
      <c r="BF26" s="93">
        <v>244</v>
      </c>
      <c r="BG26" s="93">
        <v>250</v>
      </c>
      <c r="BH26" s="93">
        <v>199</v>
      </c>
      <c r="BI26" s="93">
        <v>202</v>
      </c>
      <c r="BJ26" s="93">
        <v>181</v>
      </c>
      <c r="BK26" s="93">
        <v>224</v>
      </c>
      <c r="BL26" s="93">
        <v>194</v>
      </c>
      <c r="BM26" s="93">
        <v>260</v>
      </c>
      <c r="BN26" s="93">
        <v>192</v>
      </c>
      <c r="BO26" s="93">
        <v>206</v>
      </c>
      <c r="BP26" s="93">
        <v>173</v>
      </c>
      <c r="BQ26" s="93">
        <v>269</v>
      </c>
      <c r="BR26" s="93">
        <v>196</v>
      </c>
      <c r="BS26" s="93">
        <v>265</v>
      </c>
    </row>
    <row r="27" spans="1:71" s="24" customFormat="1" x14ac:dyDescent="0.3">
      <c r="A27" s="345" t="s">
        <v>15</v>
      </c>
      <c r="B27" s="99">
        <v>4</v>
      </c>
      <c r="C27" s="99">
        <v>3</v>
      </c>
      <c r="D27" s="99">
        <v>2</v>
      </c>
      <c r="E27" s="99">
        <v>6</v>
      </c>
      <c r="F27" s="99">
        <v>2</v>
      </c>
      <c r="G27" s="99">
        <v>11</v>
      </c>
      <c r="H27" s="99">
        <v>2</v>
      </c>
      <c r="I27" s="99">
        <v>1</v>
      </c>
      <c r="J27" s="99">
        <v>1</v>
      </c>
      <c r="K27" s="99">
        <v>0</v>
      </c>
      <c r="L27" s="99">
        <v>4</v>
      </c>
      <c r="M27" s="99">
        <v>3</v>
      </c>
      <c r="N27" s="99">
        <v>15</v>
      </c>
      <c r="O27" s="99">
        <v>20</v>
      </c>
      <c r="P27" s="99">
        <v>16</v>
      </c>
      <c r="Q27" s="99">
        <v>16</v>
      </c>
      <c r="R27" s="93">
        <v>10</v>
      </c>
      <c r="S27" s="93">
        <v>14</v>
      </c>
      <c r="T27" s="93">
        <v>7</v>
      </c>
      <c r="U27" s="93">
        <v>13</v>
      </c>
      <c r="V27" s="93">
        <v>10</v>
      </c>
      <c r="W27" s="93">
        <v>17</v>
      </c>
      <c r="X27" s="93">
        <v>17</v>
      </c>
      <c r="Y27" s="93">
        <v>18</v>
      </c>
      <c r="Z27" s="93">
        <v>20</v>
      </c>
      <c r="AA27" s="93">
        <v>19</v>
      </c>
      <c r="AB27" s="93">
        <v>32</v>
      </c>
      <c r="AC27" s="93">
        <v>26</v>
      </c>
      <c r="AD27" s="93">
        <v>31</v>
      </c>
      <c r="AE27" s="93">
        <v>20</v>
      </c>
      <c r="AF27" s="93">
        <v>25</v>
      </c>
      <c r="AG27" s="93">
        <v>24</v>
      </c>
      <c r="AH27" s="93">
        <v>38</v>
      </c>
      <c r="AI27" s="93">
        <v>32</v>
      </c>
      <c r="AJ27" s="93">
        <v>45</v>
      </c>
      <c r="AK27" s="93">
        <v>37</v>
      </c>
      <c r="AL27" s="93">
        <v>52</v>
      </c>
      <c r="AM27" s="93">
        <v>50</v>
      </c>
      <c r="AN27" s="93">
        <v>44</v>
      </c>
      <c r="AO27" s="93">
        <v>44</v>
      </c>
      <c r="AP27" s="93">
        <v>48</v>
      </c>
      <c r="AQ27" s="93">
        <v>42</v>
      </c>
      <c r="AR27" s="93">
        <v>51</v>
      </c>
      <c r="AS27" s="93">
        <v>66</v>
      </c>
      <c r="AT27" s="93">
        <v>72</v>
      </c>
      <c r="AU27" s="93">
        <v>81</v>
      </c>
      <c r="AV27" s="93">
        <v>87</v>
      </c>
      <c r="AW27" s="93">
        <v>67</v>
      </c>
      <c r="AX27" s="93">
        <v>90</v>
      </c>
      <c r="AY27" s="93">
        <v>128</v>
      </c>
      <c r="AZ27" s="93">
        <v>148</v>
      </c>
      <c r="BA27" s="93">
        <v>155</v>
      </c>
      <c r="BB27" s="93">
        <v>176</v>
      </c>
      <c r="BC27" s="93">
        <v>142</v>
      </c>
      <c r="BD27" s="93">
        <v>204</v>
      </c>
      <c r="BE27" s="93">
        <v>244</v>
      </c>
      <c r="BF27" s="93">
        <v>240</v>
      </c>
      <c r="BG27" s="93">
        <v>235</v>
      </c>
      <c r="BH27" s="93">
        <v>254</v>
      </c>
      <c r="BI27" s="93">
        <v>261</v>
      </c>
      <c r="BJ27" s="93">
        <v>316</v>
      </c>
      <c r="BK27" s="93">
        <v>270</v>
      </c>
      <c r="BL27" s="93">
        <v>310</v>
      </c>
      <c r="BM27" s="93">
        <v>302</v>
      </c>
      <c r="BN27" s="93">
        <v>345</v>
      </c>
      <c r="BO27" s="93">
        <v>302</v>
      </c>
      <c r="BP27" s="93">
        <v>344</v>
      </c>
      <c r="BQ27" s="93">
        <v>334</v>
      </c>
      <c r="BR27" s="93">
        <v>414</v>
      </c>
      <c r="BS27" s="93">
        <v>398</v>
      </c>
    </row>
    <row r="28" spans="1:71" s="24" customFormat="1" x14ac:dyDescent="0.3">
      <c r="A28" s="345" t="s">
        <v>16</v>
      </c>
      <c r="B28" s="99">
        <v>21885</v>
      </c>
      <c r="C28" s="99">
        <v>22128</v>
      </c>
      <c r="D28" s="99">
        <v>23179</v>
      </c>
      <c r="E28" s="99">
        <v>20420</v>
      </c>
      <c r="F28" s="99">
        <v>21664</v>
      </c>
      <c r="G28" s="99">
        <v>28298</v>
      </c>
      <c r="H28" s="99">
        <v>24236</v>
      </c>
      <c r="I28" s="99">
        <v>23424</v>
      </c>
      <c r="J28" s="99">
        <v>22066</v>
      </c>
      <c r="K28" s="99">
        <v>24614</v>
      </c>
      <c r="L28" s="99">
        <v>23877</v>
      </c>
      <c r="M28" s="99">
        <v>23434</v>
      </c>
      <c r="N28" s="99">
        <v>24565</v>
      </c>
      <c r="O28" s="99">
        <v>25424</v>
      </c>
      <c r="P28" s="99">
        <v>26233</v>
      </c>
      <c r="Q28" s="99">
        <v>26139</v>
      </c>
      <c r="R28" s="93">
        <v>24183</v>
      </c>
      <c r="S28" s="93">
        <v>24764</v>
      </c>
      <c r="T28" s="93">
        <v>24897</v>
      </c>
      <c r="U28" s="93">
        <v>25867</v>
      </c>
      <c r="V28" s="93">
        <v>27658</v>
      </c>
      <c r="W28" s="93">
        <v>27908</v>
      </c>
      <c r="X28" s="93">
        <v>28281</v>
      </c>
      <c r="Y28" s="93">
        <v>28250</v>
      </c>
      <c r="Z28" s="93">
        <v>29405</v>
      </c>
      <c r="AA28" s="93">
        <v>30310</v>
      </c>
      <c r="AB28" s="93">
        <v>29776</v>
      </c>
      <c r="AC28" s="93">
        <v>31767</v>
      </c>
      <c r="AD28" s="93">
        <v>33604</v>
      </c>
      <c r="AE28" s="93">
        <v>33708</v>
      </c>
      <c r="AF28" s="93">
        <v>31776</v>
      </c>
      <c r="AG28" s="93">
        <v>32020</v>
      </c>
      <c r="AH28" s="93">
        <v>33378</v>
      </c>
      <c r="AI28" s="93">
        <v>32699</v>
      </c>
      <c r="AJ28" s="93">
        <v>34184</v>
      </c>
      <c r="AK28" s="93">
        <v>33065</v>
      </c>
      <c r="AL28" s="93">
        <v>34467</v>
      </c>
      <c r="AM28" s="93">
        <v>35835</v>
      </c>
      <c r="AN28" s="93">
        <v>35746</v>
      </c>
      <c r="AO28" s="93">
        <v>35366</v>
      </c>
      <c r="AP28" s="93">
        <v>36018</v>
      </c>
      <c r="AQ28" s="93">
        <v>35848</v>
      </c>
      <c r="AR28" s="93">
        <v>37896</v>
      </c>
      <c r="AS28" s="93">
        <v>37294</v>
      </c>
      <c r="AT28" s="93">
        <v>36673</v>
      </c>
      <c r="AU28" s="93">
        <v>38919</v>
      </c>
      <c r="AV28" s="93">
        <v>38835</v>
      </c>
      <c r="AW28" s="93">
        <v>38713</v>
      </c>
      <c r="AX28" s="93">
        <v>40785</v>
      </c>
      <c r="AY28" s="93">
        <v>41682</v>
      </c>
      <c r="AZ28" s="93">
        <v>44348</v>
      </c>
      <c r="BA28" s="93">
        <v>43945</v>
      </c>
      <c r="BB28" s="93">
        <v>46134</v>
      </c>
      <c r="BC28" s="93">
        <v>45195</v>
      </c>
      <c r="BD28" s="93">
        <v>48486</v>
      </c>
      <c r="BE28" s="93">
        <v>46810</v>
      </c>
      <c r="BF28" s="93">
        <v>50220</v>
      </c>
      <c r="BG28" s="93">
        <v>49576</v>
      </c>
      <c r="BH28" s="93">
        <v>48644</v>
      </c>
      <c r="BI28" s="93">
        <v>49234</v>
      </c>
      <c r="BJ28" s="93">
        <v>51534</v>
      </c>
      <c r="BK28" s="93">
        <v>48283</v>
      </c>
      <c r="BL28" s="93">
        <v>50135</v>
      </c>
      <c r="BM28" s="93">
        <v>48470</v>
      </c>
      <c r="BN28" s="93">
        <v>48144</v>
      </c>
      <c r="BO28" s="93">
        <v>47311</v>
      </c>
      <c r="BP28" s="93">
        <v>48177</v>
      </c>
      <c r="BQ28" s="93">
        <v>48307</v>
      </c>
      <c r="BR28" s="93">
        <v>51476</v>
      </c>
      <c r="BS28" s="93">
        <v>49634</v>
      </c>
    </row>
    <row r="29" spans="1:71" s="24" customFormat="1" x14ac:dyDescent="0.3">
      <c r="A29" s="345"/>
      <c r="B29" s="345"/>
      <c r="C29" s="345"/>
      <c r="D29" s="345"/>
      <c r="E29" s="345"/>
      <c r="F29" s="345"/>
      <c r="G29" s="345"/>
      <c r="H29" s="345"/>
      <c r="I29" s="345"/>
      <c r="J29" s="345"/>
      <c r="K29" s="345"/>
      <c r="L29" s="345"/>
      <c r="M29" s="345"/>
      <c r="N29" s="345"/>
      <c r="O29" s="345"/>
      <c r="P29" s="345"/>
      <c r="Q29" s="345"/>
      <c r="R29" s="114"/>
      <c r="S29" s="114"/>
      <c r="T29" s="114"/>
    </row>
    <row r="30" spans="1:71" s="24" customFormat="1" x14ac:dyDescent="0.3">
      <c r="A30" s="346" t="s">
        <v>648</v>
      </c>
      <c r="B30" s="346"/>
      <c r="C30" s="346"/>
      <c r="D30" s="346"/>
      <c r="E30" s="346"/>
      <c r="F30" s="346"/>
      <c r="G30" s="346"/>
      <c r="H30" s="346"/>
      <c r="I30" s="346"/>
      <c r="R30" s="114"/>
      <c r="S30" s="114"/>
      <c r="T30" s="114"/>
      <c r="AF30" s="347"/>
      <c r="AH30" s="347"/>
    </row>
    <row r="31" spans="1:71" s="24" customFormat="1" x14ac:dyDescent="0.3">
      <c r="A31" s="345" t="s">
        <v>8</v>
      </c>
      <c r="B31" s="99">
        <v>18720</v>
      </c>
      <c r="C31" s="99">
        <v>19585</v>
      </c>
      <c r="D31" s="99">
        <v>19846</v>
      </c>
      <c r="E31" s="99">
        <v>17941</v>
      </c>
      <c r="F31" s="99">
        <v>18816</v>
      </c>
      <c r="G31" s="99">
        <v>26344</v>
      </c>
      <c r="H31" s="99">
        <v>20934</v>
      </c>
      <c r="I31" s="99">
        <v>20026</v>
      </c>
      <c r="J31" s="99">
        <v>19166</v>
      </c>
      <c r="K31" s="99">
        <v>21048</v>
      </c>
      <c r="L31" s="99">
        <v>20835</v>
      </c>
      <c r="M31" s="99">
        <v>20822</v>
      </c>
      <c r="N31" s="99">
        <v>22159</v>
      </c>
      <c r="O31" s="99">
        <v>22749</v>
      </c>
      <c r="P31" s="99">
        <v>22657</v>
      </c>
      <c r="Q31" s="99">
        <v>24582</v>
      </c>
      <c r="R31" s="93">
        <v>21415</v>
      </c>
      <c r="S31" s="93">
        <v>21270</v>
      </c>
      <c r="T31" s="93">
        <v>21343</v>
      </c>
      <c r="U31" s="93">
        <v>22322</v>
      </c>
      <c r="V31" s="93">
        <v>23474</v>
      </c>
      <c r="W31" s="93">
        <v>24547</v>
      </c>
      <c r="X31" s="93">
        <v>24376</v>
      </c>
      <c r="Y31" s="93">
        <v>25235</v>
      </c>
      <c r="Z31" s="93">
        <v>26105</v>
      </c>
      <c r="AA31" s="93">
        <v>26815</v>
      </c>
      <c r="AB31" s="93">
        <v>26143</v>
      </c>
      <c r="AC31" s="93">
        <v>27300</v>
      </c>
      <c r="AD31" s="93">
        <v>29219</v>
      </c>
      <c r="AE31" s="93">
        <v>28870</v>
      </c>
      <c r="AF31" s="93">
        <v>26652</v>
      </c>
      <c r="AG31" s="93">
        <v>26994</v>
      </c>
      <c r="AH31" s="93">
        <v>28579</v>
      </c>
      <c r="AI31" s="93">
        <v>28449</v>
      </c>
      <c r="AJ31" s="93">
        <v>30403</v>
      </c>
      <c r="AK31" s="93">
        <v>29364</v>
      </c>
      <c r="AL31" s="93">
        <v>30965</v>
      </c>
      <c r="AM31" s="93">
        <v>31932</v>
      </c>
      <c r="AN31" s="93">
        <v>32038</v>
      </c>
      <c r="AO31" s="93">
        <v>31707</v>
      </c>
      <c r="AP31" s="93">
        <v>32444</v>
      </c>
      <c r="AQ31" s="93">
        <v>32553</v>
      </c>
      <c r="AR31" s="93">
        <v>34064</v>
      </c>
      <c r="AS31" s="93">
        <v>33317</v>
      </c>
      <c r="AT31" s="93">
        <v>32350</v>
      </c>
      <c r="AU31" s="93">
        <v>35249</v>
      </c>
      <c r="AV31" s="93">
        <v>35030</v>
      </c>
      <c r="AW31" s="93">
        <v>35048</v>
      </c>
      <c r="AX31" s="93">
        <v>36861</v>
      </c>
      <c r="AY31" s="93">
        <v>37226</v>
      </c>
      <c r="AZ31" s="93">
        <v>39487</v>
      </c>
      <c r="BA31" s="93">
        <v>38949</v>
      </c>
      <c r="BB31" s="93">
        <v>40546</v>
      </c>
      <c r="BC31" s="93">
        <v>39613</v>
      </c>
      <c r="BD31" s="93">
        <v>41803</v>
      </c>
      <c r="BE31" s="93">
        <v>40665</v>
      </c>
      <c r="BF31" s="93">
        <v>43601</v>
      </c>
      <c r="BG31" s="93">
        <v>41826</v>
      </c>
      <c r="BH31" s="93">
        <v>41797</v>
      </c>
      <c r="BI31" s="93">
        <v>41258</v>
      </c>
      <c r="BJ31" s="93">
        <v>44107</v>
      </c>
      <c r="BK31" s="93">
        <v>40633</v>
      </c>
      <c r="BL31" s="93">
        <v>42214</v>
      </c>
      <c r="BM31" s="93">
        <v>40471</v>
      </c>
      <c r="BN31" s="93">
        <v>40486</v>
      </c>
      <c r="BO31" s="93">
        <v>38909</v>
      </c>
      <c r="BP31" s="93">
        <v>40424</v>
      </c>
      <c r="BQ31" s="93">
        <v>40114</v>
      </c>
      <c r="BR31" s="93">
        <v>42527</v>
      </c>
      <c r="BS31" s="93">
        <v>40547</v>
      </c>
    </row>
    <row r="32" spans="1:71" s="24" customFormat="1" x14ac:dyDescent="0.3">
      <c r="A32" s="345" t="s">
        <v>9</v>
      </c>
      <c r="B32" s="99">
        <v>16503</v>
      </c>
      <c r="C32" s="99">
        <v>15823</v>
      </c>
      <c r="D32" s="99">
        <v>16484</v>
      </c>
      <c r="E32" s="99">
        <v>14555</v>
      </c>
      <c r="F32" s="99">
        <v>15177</v>
      </c>
      <c r="G32" s="99">
        <v>19370</v>
      </c>
      <c r="H32" s="99">
        <v>16832</v>
      </c>
      <c r="I32" s="99">
        <v>16165</v>
      </c>
      <c r="J32" s="99">
        <v>15155</v>
      </c>
      <c r="K32" s="99">
        <v>17219</v>
      </c>
      <c r="L32" s="99">
        <v>16503</v>
      </c>
      <c r="M32" s="99">
        <v>15837</v>
      </c>
      <c r="N32" s="99">
        <v>16335</v>
      </c>
      <c r="O32" s="99">
        <v>16773</v>
      </c>
      <c r="P32" s="99">
        <v>17708</v>
      </c>
      <c r="Q32" s="99">
        <v>16717</v>
      </c>
      <c r="R32" s="93">
        <v>15896</v>
      </c>
      <c r="S32" s="93">
        <v>17033</v>
      </c>
      <c r="T32" s="93">
        <v>16805</v>
      </c>
      <c r="U32" s="93">
        <v>17456</v>
      </c>
      <c r="V32" s="93">
        <v>18648</v>
      </c>
      <c r="W32" s="93">
        <v>18456</v>
      </c>
      <c r="X32" s="93">
        <v>18778</v>
      </c>
      <c r="Y32" s="93">
        <v>18613</v>
      </c>
      <c r="Z32" s="93">
        <v>18955</v>
      </c>
      <c r="AA32" s="93">
        <v>20169</v>
      </c>
      <c r="AB32" s="93">
        <v>20293</v>
      </c>
      <c r="AC32" s="93">
        <v>20522</v>
      </c>
      <c r="AD32" s="93">
        <v>21973</v>
      </c>
      <c r="AE32" s="93">
        <v>21327</v>
      </c>
      <c r="AF32" s="93">
        <v>20502</v>
      </c>
      <c r="AG32" s="93">
        <v>20496</v>
      </c>
      <c r="AH32" s="93">
        <v>21534</v>
      </c>
      <c r="AI32" s="93">
        <v>21442</v>
      </c>
      <c r="AJ32" s="93">
        <v>21825</v>
      </c>
      <c r="AK32" s="93">
        <v>21991</v>
      </c>
      <c r="AL32" s="93">
        <v>22341</v>
      </c>
      <c r="AM32" s="93">
        <v>23446</v>
      </c>
      <c r="AN32" s="93">
        <v>23322</v>
      </c>
      <c r="AO32" s="93">
        <v>22650</v>
      </c>
      <c r="AP32" s="93">
        <v>22554</v>
      </c>
      <c r="AQ32" s="93">
        <v>22527</v>
      </c>
      <c r="AR32" s="93">
        <v>23886</v>
      </c>
      <c r="AS32" s="93">
        <v>24131</v>
      </c>
      <c r="AT32" s="93">
        <v>23625</v>
      </c>
      <c r="AU32" s="93">
        <v>25078</v>
      </c>
      <c r="AV32" s="93">
        <v>24547</v>
      </c>
      <c r="AW32" s="93">
        <v>24500</v>
      </c>
      <c r="AX32" s="93">
        <v>25847</v>
      </c>
      <c r="AY32" s="93">
        <v>26920</v>
      </c>
      <c r="AZ32" s="93">
        <v>27548</v>
      </c>
      <c r="BA32" s="93">
        <v>28031</v>
      </c>
      <c r="BB32" s="93">
        <v>28673</v>
      </c>
      <c r="BC32" s="93">
        <v>28373</v>
      </c>
      <c r="BD32" s="93">
        <v>29967</v>
      </c>
      <c r="BE32" s="93">
        <v>28976</v>
      </c>
      <c r="BF32" s="93">
        <v>30335</v>
      </c>
      <c r="BG32" s="93">
        <v>30690</v>
      </c>
      <c r="BH32" s="93">
        <v>29937</v>
      </c>
      <c r="BI32" s="93">
        <v>30738</v>
      </c>
      <c r="BJ32" s="93">
        <v>30973</v>
      </c>
      <c r="BK32" s="93">
        <v>29579</v>
      </c>
      <c r="BL32" s="93">
        <v>30884</v>
      </c>
      <c r="BM32" s="93">
        <v>29465</v>
      </c>
      <c r="BN32" s="93">
        <v>29206</v>
      </c>
      <c r="BO32" s="93">
        <v>29118</v>
      </c>
      <c r="BP32" s="93">
        <v>29453</v>
      </c>
      <c r="BQ32" s="93">
        <v>29088</v>
      </c>
      <c r="BR32" s="93">
        <v>30694</v>
      </c>
      <c r="BS32" s="93">
        <v>29365</v>
      </c>
    </row>
    <row r="33" spans="1:71" s="24" customFormat="1" x14ac:dyDescent="0.3">
      <c r="A33" s="345" t="s">
        <v>10</v>
      </c>
      <c r="B33" s="99">
        <v>6731</v>
      </c>
      <c r="C33" s="99">
        <v>7559</v>
      </c>
      <c r="D33" s="99">
        <v>7514</v>
      </c>
      <c r="E33" s="99">
        <v>6555</v>
      </c>
      <c r="F33" s="99">
        <v>7151</v>
      </c>
      <c r="G33" s="99">
        <v>8856</v>
      </c>
      <c r="H33" s="99">
        <v>7947</v>
      </c>
      <c r="I33" s="99">
        <v>7142</v>
      </c>
      <c r="J33" s="99">
        <v>7152</v>
      </c>
      <c r="K33" s="99">
        <v>7893</v>
      </c>
      <c r="L33" s="99">
        <v>7327</v>
      </c>
      <c r="M33" s="99">
        <v>7545</v>
      </c>
      <c r="N33" s="99">
        <v>8314</v>
      </c>
      <c r="O33" s="99">
        <v>8078</v>
      </c>
      <c r="P33" s="99">
        <v>7976</v>
      </c>
      <c r="Q33" s="99">
        <v>8309</v>
      </c>
      <c r="R33" s="93">
        <v>7455</v>
      </c>
      <c r="S33" s="93">
        <v>7525</v>
      </c>
      <c r="T33" s="93">
        <v>7813</v>
      </c>
      <c r="U33" s="93">
        <v>8354</v>
      </c>
      <c r="V33" s="93">
        <v>8192</v>
      </c>
      <c r="W33" s="93">
        <v>8851</v>
      </c>
      <c r="X33" s="93">
        <v>8593</v>
      </c>
      <c r="Y33" s="93">
        <v>9006</v>
      </c>
      <c r="Z33" s="93">
        <v>9201</v>
      </c>
      <c r="AA33" s="93">
        <v>9530</v>
      </c>
      <c r="AB33" s="93">
        <v>9203</v>
      </c>
      <c r="AC33" s="93">
        <v>9530</v>
      </c>
      <c r="AD33" s="93">
        <v>9622</v>
      </c>
      <c r="AE33" s="93">
        <v>10576</v>
      </c>
      <c r="AF33" s="93">
        <v>9385</v>
      </c>
      <c r="AG33" s="93">
        <v>9459</v>
      </c>
      <c r="AH33" s="93">
        <v>10648</v>
      </c>
      <c r="AI33" s="93">
        <v>10116</v>
      </c>
      <c r="AJ33" s="93">
        <v>10462</v>
      </c>
      <c r="AK33" s="93">
        <v>10161</v>
      </c>
      <c r="AL33" s="93">
        <v>10399</v>
      </c>
      <c r="AM33" s="93">
        <v>11105</v>
      </c>
      <c r="AN33" s="93">
        <v>11171</v>
      </c>
      <c r="AO33" s="93">
        <v>11006</v>
      </c>
      <c r="AP33" s="93">
        <v>11344</v>
      </c>
      <c r="AQ33" s="93">
        <v>11307</v>
      </c>
      <c r="AR33" s="93">
        <v>12186</v>
      </c>
      <c r="AS33" s="93">
        <v>11679</v>
      </c>
      <c r="AT33" s="93">
        <v>11455</v>
      </c>
      <c r="AU33" s="93">
        <v>12349</v>
      </c>
      <c r="AV33" s="93">
        <v>12370</v>
      </c>
      <c r="AW33" s="93">
        <v>12756</v>
      </c>
      <c r="AX33" s="93">
        <v>13182</v>
      </c>
      <c r="AY33" s="93">
        <v>13275</v>
      </c>
      <c r="AZ33" s="93">
        <v>14523</v>
      </c>
      <c r="BA33" s="93">
        <v>14114</v>
      </c>
      <c r="BB33" s="93">
        <v>14861</v>
      </c>
      <c r="BC33" s="93">
        <v>14736</v>
      </c>
      <c r="BD33" s="93">
        <v>16078</v>
      </c>
      <c r="BE33" s="93">
        <v>15786</v>
      </c>
      <c r="BF33" s="93">
        <v>17055</v>
      </c>
      <c r="BG33" s="93">
        <v>16160</v>
      </c>
      <c r="BH33" s="93">
        <v>16451</v>
      </c>
      <c r="BI33" s="93">
        <v>16608</v>
      </c>
      <c r="BJ33" s="93">
        <v>18011</v>
      </c>
      <c r="BK33" s="93">
        <v>16267</v>
      </c>
      <c r="BL33" s="93">
        <v>17123</v>
      </c>
      <c r="BM33" s="93">
        <v>16344</v>
      </c>
      <c r="BN33" s="93">
        <v>16567</v>
      </c>
      <c r="BO33" s="93">
        <v>16363</v>
      </c>
      <c r="BP33" s="93">
        <v>16396</v>
      </c>
      <c r="BQ33" s="93">
        <v>17037</v>
      </c>
      <c r="BR33" s="93">
        <v>18010</v>
      </c>
      <c r="BS33" s="93">
        <v>17056</v>
      </c>
    </row>
    <row r="34" spans="1:71" s="24" customFormat="1" x14ac:dyDescent="0.3">
      <c r="A34" s="345" t="s">
        <v>11</v>
      </c>
      <c r="B34" s="99">
        <v>4713</v>
      </c>
      <c r="C34" s="99">
        <v>4694</v>
      </c>
      <c r="D34" s="99">
        <v>5077</v>
      </c>
      <c r="E34" s="99">
        <v>4365</v>
      </c>
      <c r="F34" s="99">
        <v>4390</v>
      </c>
      <c r="G34" s="99">
        <v>5475</v>
      </c>
      <c r="H34" s="99">
        <v>5083</v>
      </c>
      <c r="I34" s="99">
        <v>4982</v>
      </c>
      <c r="J34" s="99">
        <v>4608</v>
      </c>
      <c r="K34" s="99">
        <v>4961</v>
      </c>
      <c r="L34" s="99">
        <v>4870</v>
      </c>
      <c r="M34" s="99">
        <v>4979</v>
      </c>
      <c r="N34" s="99">
        <v>4877</v>
      </c>
      <c r="O34" s="99">
        <v>5128</v>
      </c>
      <c r="P34" s="99">
        <v>5147</v>
      </c>
      <c r="Q34" s="99">
        <v>5039</v>
      </c>
      <c r="R34" s="93">
        <v>4851</v>
      </c>
      <c r="S34" s="93">
        <v>4888</v>
      </c>
      <c r="T34" s="93">
        <v>4984</v>
      </c>
      <c r="U34" s="93">
        <v>4904</v>
      </c>
      <c r="V34" s="93">
        <v>5403</v>
      </c>
      <c r="W34" s="93">
        <v>5163</v>
      </c>
      <c r="X34" s="93">
        <v>5464</v>
      </c>
      <c r="Y34" s="93">
        <v>5247</v>
      </c>
      <c r="Z34" s="93">
        <v>5539</v>
      </c>
      <c r="AA34" s="93">
        <v>5739</v>
      </c>
      <c r="AB34" s="93">
        <v>5708</v>
      </c>
      <c r="AC34" s="93">
        <v>6288</v>
      </c>
      <c r="AD34" s="93">
        <v>6712</v>
      </c>
      <c r="AE34" s="93">
        <v>6482</v>
      </c>
      <c r="AF34" s="93">
        <v>5984</v>
      </c>
      <c r="AG34" s="93">
        <v>6049</v>
      </c>
      <c r="AH34" s="93">
        <v>6461</v>
      </c>
      <c r="AI34" s="93">
        <v>6215</v>
      </c>
      <c r="AJ34" s="93">
        <v>6748</v>
      </c>
      <c r="AK34" s="93">
        <v>6373</v>
      </c>
      <c r="AL34" s="93">
        <v>6740</v>
      </c>
      <c r="AM34" s="93">
        <v>7184</v>
      </c>
      <c r="AN34" s="93">
        <v>7050</v>
      </c>
      <c r="AO34" s="93">
        <v>6962</v>
      </c>
      <c r="AP34" s="93">
        <v>7179</v>
      </c>
      <c r="AQ34" s="93">
        <v>7536</v>
      </c>
      <c r="AR34" s="93">
        <v>7593</v>
      </c>
      <c r="AS34" s="93">
        <v>7576</v>
      </c>
      <c r="AT34" s="93">
        <v>7743</v>
      </c>
      <c r="AU34" s="93">
        <v>7943</v>
      </c>
      <c r="AV34" s="93">
        <v>7804</v>
      </c>
      <c r="AW34" s="93">
        <v>7815</v>
      </c>
      <c r="AX34" s="93">
        <v>8232</v>
      </c>
      <c r="AY34" s="93">
        <v>8201</v>
      </c>
      <c r="AZ34" s="93">
        <v>8906</v>
      </c>
      <c r="BA34" s="93">
        <v>8788</v>
      </c>
      <c r="BB34" s="93">
        <v>9323</v>
      </c>
      <c r="BC34" s="93">
        <v>9071</v>
      </c>
      <c r="BD34" s="93">
        <v>9916</v>
      </c>
      <c r="BE34" s="93">
        <v>9337</v>
      </c>
      <c r="BF34" s="93">
        <v>10138</v>
      </c>
      <c r="BG34" s="93">
        <v>9666</v>
      </c>
      <c r="BH34" s="93">
        <v>9728</v>
      </c>
      <c r="BI34" s="93">
        <v>9854</v>
      </c>
      <c r="BJ34" s="93">
        <v>10211</v>
      </c>
      <c r="BK34" s="93">
        <v>9925</v>
      </c>
      <c r="BL34" s="93">
        <v>9964</v>
      </c>
      <c r="BM34" s="93">
        <v>9764</v>
      </c>
      <c r="BN34" s="93">
        <v>9742</v>
      </c>
      <c r="BO34" s="93">
        <v>9660</v>
      </c>
      <c r="BP34" s="93">
        <v>9569</v>
      </c>
      <c r="BQ34" s="93">
        <v>9721</v>
      </c>
      <c r="BR34" s="93">
        <v>10448</v>
      </c>
      <c r="BS34" s="93">
        <v>9869</v>
      </c>
    </row>
    <row r="35" spans="1:71" s="24" customFormat="1" x14ac:dyDescent="0.3">
      <c r="A35" s="345" t="s">
        <v>12</v>
      </c>
      <c r="B35" s="99">
        <v>3043</v>
      </c>
      <c r="C35" s="99">
        <v>2992</v>
      </c>
      <c r="D35" s="99">
        <v>3085</v>
      </c>
      <c r="E35" s="99">
        <v>2769</v>
      </c>
      <c r="F35" s="99">
        <v>2833</v>
      </c>
      <c r="G35" s="99">
        <v>3590</v>
      </c>
      <c r="H35" s="99">
        <v>3388</v>
      </c>
      <c r="I35" s="99">
        <v>3480</v>
      </c>
      <c r="J35" s="99">
        <v>3167</v>
      </c>
      <c r="K35" s="99">
        <v>2930</v>
      </c>
      <c r="L35" s="99">
        <v>3263</v>
      </c>
      <c r="M35" s="99">
        <v>3315</v>
      </c>
      <c r="N35" s="99">
        <v>3350</v>
      </c>
      <c r="O35" s="99">
        <v>3393</v>
      </c>
      <c r="P35" s="99">
        <v>3640</v>
      </c>
      <c r="Q35" s="99">
        <v>3930</v>
      </c>
      <c r="R35" s="93">
        <v>3774</v>
      </c>
      <c r="S35" s="93">
        <v>3681</v>
      </c>
      <c r="T35" s="93">
        <v>3715</v>
      </c>
      <c r="U35" s="93">
        <v>3790</v>
      </c>
      <c r="V35" s="93">
        <v>4076</v>
      </c>
      <c r="W35" s="93">
        <v>4118</v>
      </c>
      <c r="X35" s="93">
        <v>4230</v>
      </c>
      <c r="Y35" s="93">
        <v>4065</v>
      </c>
      <c r="Z35" s="93">
        <v>4234</v>
      </c>
      <c r="AA35" s="93">
        <v>4336</v>
      </c>
      <c r="AB35" s="93">
        <v>4486</v>
      </c>
      <c r="AC35" s="93">
        <v>4769</v>
      </c>
      <c r="AD35" s="93">
        <v>5079</v>
      </c>
      <c r="AE35" s="93">
        <v>4587</v>
      </c>
      <c r="AF35" s="93">
        <v>4478</v>
      </c>
      <c r="AG35" s="93">
        <v>4712</v>
      </c>
      <c r="AH35" s="93">
        <v>4753</v>
      </c>
      <c r="AI35" s="93">
        <v>4723</v>
      </c>
      <c r="AJ35" s="93">
        <v>4685</v>
      </c>
      <c r="AK35" s="93">
        <v>4790</v>
      </c>
      <c r="AL35" s="93">
        <v>5058</v>
      </c>
      <c r="AM35" s="93">
        <v>5288</v>
      </c>
      <c r="AN35" s="93">
        <v>5209</v>
      </c>
      <c r="AO35" s="93">
        <v>5072</v>
      </c>
      <c r="AP35" s="93">
        <v>5364</v>
      </c>
      <c r="AQ35" s="93">
        <v>5379</v>
      </c>
      <c r="AR35" s="93">
        <v>5572</v>
      </c>
      <c r="AS35" s="93">
        <v>5297</v>
      </c>
      <c r="AT35" s="93">
        <v>5554</v>
      </c>
      <c r="AU35" s="93">
        <v>5497</v>
      </c>
      <c r="AV35" s="93">
        <v>5697</v>
      </c>
      <c r="AW35" s="93">
        <v>5729</v>
      </c>
      <c r="AX35" s="93">
        <v>5810</v>
      </c>
      <c r="AY35" s="93">
        <v>5976</v>
      </c>
      <c r="AZ35" s="93">
        <v>6429</v>
      </c>
      <c r="BA35" s="93">
        <v>6274</v>
      </c>
      <c r="BB35" s="93">
        <v>6772</v>
      </c>
      <c r="BC35" s="93">
        <v>6779</v>
      </c>
      <c r="BD35" s="93">
        <v>7468</v>
      </c>
      <c r="BE35" s="93">
        <v>7350</v>
      </c>
      <c r="BF35" s="93">
        <v>7543</v>
      </c>
      <c r="BG35" s="93">
        <v>7796</v>
      </c>
      <c r="BH35" s="93">
        <v>7431</v>
      </c>
      <c r="BI35" s="93">
        <v>7831</v>
      </c>
      <c r="BJ35" s="93">
        <v>7737</v>
      </c>
      <c r="BK35" s="93">
        <v>7954</v>
      </c>
      <c r="BL35" s="93">
        <v>7728</v>
      </c>
      <c r="BM35" s="93">
        <v>7873</v>
      </c>
      <c r="BN35" s="93">
        <v>7782</v>
      </c>
      <c r="BO35" s="93">
        <v>8016</v>
      </c>
      <c r="BP35" s="93">
        <v>8147</v>
      </c>
      <c r="BQ35" s="93">
        <v>7995</v>
      </c>
      <c r="BR35" s="93">
        <v>8201</v>
      </c>
      <c r="BS35" s="93">
        <v>8369</v>
      </c>
    </row>
    <row r="36" spans="1:71" s="24" customFormat="1" x14ac:dyDescent="0.3">
      <c r="A36" s="345" t="s">
        <v>13</v>
      </c>
      <c r="B36" s="99">
        <v>1918</v>
      </c>
      <c r="C36" s="99">
        <v>2015</v>
      </c>
      <c r="D36" s="99">
        <v>2056</v>
      </c>
      <c r="E36" s="99">
        <v>1768</v>
      </c>
      <c r="F36" s="99">
        <v>1802</v>
      </c>
      <c r="G36" s="99">
        <v>2192</v>
      </c>
      <c r="H36" s="99">
        <v>2036</v>
      </c>
      <c r="I36" s="99">
        <v>2197</v>
      </c>
      <c r="J36" s="99">
        <v>1997</v>
      </c>
      <c r="K36" s="99">
        <v>2137</v>
      </c>
      <c r="L36" s="99">
        <v>2123</v>
      </c>
      <c r="M36" s="99">
        <v>1996</v>
      </c>
      <c r="N36" s="99">
        <v>1912</v>
      </c>
      <c r="O36" s="99">
        <v>2033</v>
      </c>
      <c r="P36" s="99">
        <v>2132</v>
      </c>
      <c r="Q36" s="99">
        <v>2176</v>
      </c>
      <c r="R36" s="93">
        <v>1948</v>
      </c>
      <c r="S36" s="93">
        <v>2057</v>
      </c>
      <c r="T36" s="93">
        <v>2022</v>
      </c>
      <c r="U36" s="93">
        <v>2192</v>
      </c>
      <c r="V36" s="93">
        <v>2345</v>
      </c>
      <c r="W36" s="93">
        <v>2353</v>
      </c>
      <c r="X36" s="93">
        <v>2387</v>
      </c>
      <c r="Y36" s="93">
        <v>2225</v>
      </c>
      <c r="Z36" s="93">
        <v>2288</v>
      </c>
      <c r="AA36" s="93">
        <v>2426</v>
      </c>
      <c r="AB36" s="93">
        <v>2387</v>
      </c>
      <c r="AC36" s="93">
        <v>2575</v>
      </c>
      <c r="AD36" s="93">
        <v>2430</v>
      </c>
      <c r="AE36" s="93">
        <v>2527</v>
      </c>
      <c r="AF36" s="93">
        <v>2494</v>
      </c>
      <c r="AG36" s="93">
        <v>2413</v>
      </c>
      <c r="AH36" s="93">
        <v>2549</v>
      </c>
      <c r="AI36" s="93">
        <v>2363</v>
      </c>
      <c r="AJ36" s="93">
        <v>2528</v>
      </c>
      <c r="AK36" s="93">
        <v>2389</v>
      </c>
      <c r="AL36" s="93">
        <v>2466</v>
      </c>
      <c r="AM36" s="93">
        <v>2567</v>
      </c>
      <c r="AN36" s="93">
        <v>2579</v>
      </c>
      <c r="AO36" s="93">
        <v>2551</v>
      </c>
      <c r="AP36" s="93">
        <v>2696</v>
      </c>
      <c r="AQ36" s="93">
        <v>2489</v>
      </c>
      <c r="AR36" s="93">
        <v>2513</v>
      </c>
      <c r="AS36" s="93">
        <v>2670</v>
      </c>
      <c r="AT36" s="93">
        <v>2708</v>
      </c>
      <c r="AU36" s="93">
        <v>2780</v>
      </c>
      <c r="AV36" s="93">
        <v>2670</v>
      </c>
      <c r="AW36" s="93">
        <v>2789</v>
      </c>
      <c r="AX36" s="93">
        <v>2870</v>
      </c>
      <c r="AY36" s="93">
        <v>2818</v>
      </c>
      <c r="AZ36" s="93">
        <v>3174</v>
      </c>
      <c r="BA36" s="93">
        <v>3043</v>
      </c>
      <c r="BB36" s="93">
        <v>3159</v>
      </c>
      <c r="BC36" s="93">
        <v>3228</v>
      </c>
      <c r="BD36" s="93">
        <v>3284</v>
      </c>
      <c r="BE36" s="93">
        <v>3309</v>
      </c>
      <c r="BF36" s="93">
        <v>3174</v>
      </c>
      <c r="BG36" s="93">
        <v>3312</v>
      </c>
      <c r="BH36" s="93">
        <v>3244</v>
      </c>
      <c r="BI36" s="93">
        <v>3371</v>
      </c>
      <c r="BJ36" s="93">
        <v>3501</v>
      </c>
      <c r="BK36" s="93">
        <v>3357</v>
      </c>
      <c r="BL36" s="93">
        <v>3415</v>
      </c>
      <c r="BM36" s="93">
        <v>3303</v>
      </c>
      <c r="BN36" s="93">
        <v>3316</v>
      </c>
      <c r="BO36" s="93">
        <v>3200</v>
      </c>
      <c r="BP36" s="93">
        <v>3422</v>
      </c>
      <c r="BQ36" s="93">
        <v>3364</v>
      </c>
      <c r="BR36" s="93">
        <v>3444</v>
      </c>
      <c r="BS36" s="93">
        <v>3319</v>
      </c>
    </row>
    <row r="37" spans="1:71" s="24" customFormat="1" x14ac:dyDescent="0.3">
      <c r="A37" s="345" t="s">
        <v>14</v>
      </c>
      <c r="B37" s="99">
        <v>81</v>
      </c>
      <c r="C37" s="99">
        <v>97</v>
      </c>
      <c r="D37" s="99">
        <v>122</v>
      </c>
      <c r="E37" s="99">
        <v>63</v>
      </c>
      <c r="F37" s="99">
        <v>74</v>
      </c>
      <c r="G37" s="99">
        <v>85</v>
      </c>
      <c r="H37" s="99">
        <v>63</v>
      </c>
      <c r="I37" s="99">
        <v>80</v>
      </c>
      <c r="J37" s="99">
        <v>60</v>
      </c>
      <c r="K37" s="99">
        <v>38</v>
      </c>
      <c r="L37" s="99">
        <v>44</v>
      </c>
      <c r="M37" s="99">
        <v>62</v>
      </c>
      <c r="N37" s="99">
        <v>64</v>
      </c>
      <c r="O37" s="99">
        <v>76</v>
      </c>
      <c r="P37" s="99">
        <v>71</v>
      </c>
      <c r="Q37" s="99">
        <v>65</v>
      </c>
      <c r="R37" s="93">
        <v>77</v>
      </c>
      <c r="S37" s="93">
        <v>70</v>
      </c>
      <c r="T37" s="93">
        <v>73</v>
      </c>
      <c r="U37" s="93">
        <v>61</v>
      </c>
      <c r="V37" s="93">
        <v>60</v>
      </c>
      <c r="W37" s="93">
        <v>70</v>
      </c>
      <c r="X37" s="93">
        <v>60</v>
      </c>
      <c r="Y37" s="93">
        <v>63</v>
      </c>
      <c r="Z37" s="93">
        <v>69</v>
      </c>
      <c r="AA37" s="93">
        <v>88</v>
      </c>
      <c r="AB37" s="93">
        <v>86</v>
      </c>
      <c r="AC37" s="93">
        <v>122</v>
      </c>
      <c r="AD37" s="93">
        <v>83</v>
      </c>
      <c r="AE37" s="93">
        <v>49</v>
      </c>
      <c r="AF37" s="93">
        <v>31</v>
      </c>
      <c r="AG37" s="93">
        <v>35</v>
      </c>
      <c r="AH37" s="93">
        <v>55</v>
      </c>
      <c r="AI37" s="93">
        <v>65</v>
      </c>
      <c r="AJ37" s="93">
        <v>73</v>
      </c>
      <c r="AK37" s="93">
        <v>92</v>
      </c>
      <c r="AL37" s="93">
        <v>96</v>
      </c>
      <c r="AM37" s="93">
        <v>117</v>
      </c>
      <c r="AN37" s="93">
        <v>89</v>
      </c>
      <c r="AO37" s="93">
        <v>116</v>
      </c>
      <c r="AP37" s="93">
        <v>106</v>
      </c>
      <c r="AQ37" s="93">
        <v>119</v>
      </c>
      <c r="AR37" s="93">
        <v>107</v>
      </c>
      <c r="AS37" s="93">
        <v>115</v>
      </c>
      <c r="AT37" s="93">
        <v>106</v>
      </c>
      <c r="AU37" s="93">
        <v>124</v>
      </c>
      <c r="AV37" s="93">
        <v>134</v>
      </c>
      <c r="AW37" s="93">
        <v>128</v>
      </c>
      <c r="AX37" s="93">
        <v>144</v>
      </c>
      <c r="AY37" s="93">
        <v>161</v>
      </c>
      <c r="AZ37" s="93">
        <v>164</v>
      </c>
      <c r="BA37" s="93">
        <v>161</v>
      </c>
      <c r="BB37" s="93">
        <v>154</v>
      </c>
      <c r="BC37" s="93">
        <v>527</v>
      </c>
      <c r="BD37" s="93">
        <v>543</v>
      </c>
      <c r="BE37" s="93">
        <v>475</v>
      </c>
      <c r="BF37" s="93">
        <v>608</v>
      </c>
      <c r="BG37" s="93">
        <v>620</v>
      </c>
      <c r="BH37" s="93">
        <v>542</v>
      </c>
      <c r="BI37" s="93">
        <v>570</v>
      </c>
      <c r="BJ37" s="93">
        <v>578</v>
      </c>
      <c r="BK37" s="93">
        <v>637</v>
      </c>
      <c r="BL37" s="93">
        <v>571</v>
      </c>
      <c r="BM37" s="93">
        <v>764</v>
      </c>
      <c r="BN37" s="93">
        <v>516</v>
      </c>
      <c r="BO37" s="93">
        <v>579</v>
      </c>
      <c r="BP37" s="93">
        <v>496</v>
      </c>
      <c r="BQ37" s="93">
        <v>832</v>
      </c>
      <c r="BR37" s="93">
        <v>562</v>
      </c>
      <c r="BS37" s="93">
        <v>727</v>
      </c>
    </row>
    <row r="38" spans="1:71" s="24" customFormat="1" x14ac:dyDescent="0.3">
      <c r="A38" s="345" t="s">
        <v>15</v>
      </c>
      <c r="B38" s="99">
        <v>11</v>
      </c>
      <c r="C38" s="99">
        <v>17</v>
      </c>
      <c r="D38" s="99">
        <v>8</v>
      </c>
      <c r="E38" s="99">
        <v>13</v>
      </c>
      <c r="F38" s="99">
        <v>6</v>
      </c>
      <c r="G38" s="99">
        <v>18</v>
      </c>
      <c r="H38" s="99">
        <v>6</v>
      </c>
      <c r="I38" s="99">
        <v>4</v>
      </c>
      <c r="J38" s="99">
        <v>6</v>
      </c>
      <c r="K38" s="99">
        <v>10</v>
      </c>
      <c r="L38" s="99">
        <v>15</v>
      </c>
      <c r="M38" s="99">
        <v>12</v>
      </c>
      <c r="N38" s="99">
        <v>41</v>
      </c>
      <c r="O38" s="99">
        <v>52</v>
      </c>
      <c r="P38" s="99">
        <v>47</v>
      </c>
      <c r="Q38" s="99">
        <v>39</v>
      </c>
      <c r="R38" s="93">
        <v>32</v>
      </c>
      <c r="S38" s="93">
        <v>36</v>
      </c>
      <c r="T38" s="93">
        <v>29</v>
      </c>
      <c r="U38" s="93">
        <v>38</v>
      </c>
      <c r="V38" s="93">
        <v>31</v>
      </c>
      <c r="W38" s="93">
        <v>41</v>
      </c>
      <c r="X38" s="93">
        <v>44</v>
      </c>
      <c r="Y38" s="93">
        <v>43</v>
      </c>
      <c r="Z38" s="93">
        <v>60</v>
      </c>
      <c r="AA38" s="93">
        <v>44</v>
      </c>
      <c r="AB38" s="93">
        <v>78</v>
      </c>
      <c r="AC38" s="93">
        <v>70</v>
      </c>
      <c r="AD38" s="93">
        <v>76</v>
      </c>
      <c r="AE38" s="93">
        <v>68</v>
      </c>
      <c r="AF38" s="93">
        <v>70</v>
      </c>
      <c r="AG38" s="93">
        <v>73</v>
      </c>
      <c r="AH38" s="93">
        <v>82</v>
      </c>
      <c r="AI38" s="93">
        <v>95</v>
      </c>
      <c r="AJ38" s="93">
        <v>115</v>
      </c>
      <c r="AK38" s="93">
        <v>100</v>
      </c>
      <c r="AL38" s="93">
        <v>122</v>
      </c>
      <c r="AM38" s="93">
        <v>149</v>
      </c>
      <c r="AN38" s="93">
        <v>139</v>
      </c>
      <c r="AO38" s="93">
        <v>124</v>
      </c>
      <c r="AP38" s="93">
        <v>118</v>
      </c>
      <c r="AQ38" s="93">
        <v>126</v>
      </c>
      <c r="AR38" s="93">
        <v>167</v>
      </c>
      <c r="AS38" s="93">
        <v>168</v>
      </c>
      <c r="AT38" s="93">
        <v>182</v>
      </c>
      <c r="AU38" s="93">
        <v>192</v>
      </c>
      <c r="AV38" s="93">
        <v>212</v>
      </c>
      <c r="AW38" s="93">
        <v>196</v>
      </c>
      <c r="AX38" s="93">
        <v>217</v>
      </c>
      <c r="AY38" s="93">
        <v>317</v>
      </c>
      <c r="AZ38" s="93">
        <v>363</v>
      </c>
      <c r="BA38" s="93">
        <v>355</v>
      </c>
      <c r="BB38" s="93">
        <v>441</v>
      </c>
      <c r="BC38" s="93">
        <v>376</v>
      </c>
      <c r="BD38" s="93">
        <v>488</v>
      </c>
      <c r="BE38" s="93">
        <v>588</v>
      </c>
      <c r="BF38" s="93">
        <v>594</v>
      </c>
      <c r="BG38" s="93">
        <v>580</v>
      </c>
      <c r="BH38" s="93">
        <v>630</v>
      </c>
      <c r="BI38" s="93">
        <v>592</v>
      </c>
      <c r="BJ38" s="93">
        <v>715</v>
      </c>
      <c r="BK38" s="93">
        <v>669</v>
      </c>
      <c r="BL38" s="93">
        <v>763</v>
      </c>
      <c r="BM38" s="93">
        <v>729</v>
      </c>
      <c r="BN38" s="93">
        <v>810</v>
      </c>
      <c r="BO38" s="93">
        <v>723</v>
      </c>
      <c r="BP38" s="93">
        <v>788</v>
      </c>
      <c r="BQ38" s="93">
        <v>852</v>
      </c>
      <c r="BR38" s="93">
        <v>885</v>
      </c>
      <c r="BS38" s="93">
        <v>832</v>
      </c>
    </row>
    <row r="39" spans="1:71" s="24" customFormat="1" x14ac:dyDescent="0.3">
      <c r="A39" s="345" t="s">
        <v>17</v>
      </c>
      <c r="B39" s="99">
        <v>51720</v>
      </c>
      <c r="C39" s="99">
        <v>52782</v>
      </c>
      <c r="D39" s="99">
        <v>54197</v>
      </c>
      <c r="E39" s="99">
        <v>48029</v>
      </c>
      <c r="F39" s="99">
        <v>50249</v>
      </c>
      <c r="G39" s="99">
        <v>65930</v>
      </c>
      <c r="H39" s="99">
        <v>56289</v>
      </c>
      <c r="I39" s="99">
        <v>54076</v>
      </c>
      <c r="J39" s="99">
        <v>51311</v>
      </c>
      <c r="K39" s="99">
        <v>56236</v>
      </c>
      <c r="L39" s="99">
        <v>54980</v>
      </c>
      <c r="M39" s="99">
        <v>54568</v>
      </c>
      <c r="N39" s="99">
        <v>56952</v>
      </c>
      <c r="O39" s="99">
        <v>58282</v>
      </c>
      <c r="P39" s="99">
        <v>59378</v>
      </c>
      <c r="Q39" s="99">
        <v>60857</v>
      </c>
      <c r="R39" s="93">
        <v>55331</v>
      </c>
      <c r="S39" s="93">
        <v>56560</v>
      </c>
      <c r="T39" s="93">
        <v>56757</v>
      </c>
      <c r="U39" s="93">
        <v>59117</v>
      </c>
      <c r="V39" s="93">
        <v>62229</v>
      </c>
      <c r="W39" s="93">
        <v>63599</v>
      </c>
      <c r="X39" s="93">
        <v>63932</v>
      </c>
      <c r="Y39" s="93">
        <v>64496</v>
      </c>
      <c r="Z39" s="93">
        <v>66451</v>
      </c>
      <c r="AA39" s="93">
        <v>69147</v>
      </c>
      <c r="AB39" s="93">
        <v>68384</v>
      </c>
      <c r="AC39" s="93">
        <v>71176</v>
      </c>
      <c r="AD39" s="93">
        <v>75191</v>
      </c>
      <c r="AE39" s="93">
        <v>74486</v>
      </c>
      <c r="AF39" s="93">
        <v>69596</v>
      </c>
      <c r="AG39" s="93">
        <v>70231</v>
      </c>
      <c r="AH39" s="93">
        <v>74661</v>
      </c>
      <c r="AI39" s="93">
        <v>73468</v>
      </c>
      <c r="AJ39" s="93">
        <v>76839</v>
      </c>
      <c r="AK39" s="93">
        <v>75260</v>
      </c>
      <c r="AL39" s="93">
        <v>78187</v>
      </c>
      <c r="AM39" s="93">
        <v>81788</v>
      </c>
      <c r="AN39" s="93">
        <v>81597</v>
      </c>
      <c r="AO39" s="93">
        <v>80188</v>
      </c>
      <c r="AP39" s="93">
        <v>81805</v>
      </c>
      <c r="AQ39" s="93">
        <v>82036</v>
      </c>
      <c r="AR39" s="93">
        <v>86088</v>
      </c>
      <c r="AS39" s="93">
        <v>84953</v>
      </c>
      <c r="AT39" s="93">
        <v>83723</v>
      </c>
      <c r="AU39" s="93">
        <v>89212</v>
      </c>
      <c r="AV39" s="93">
        <v>88464</v>
      </c>
      <c r="AW39" s="93">
        <v>88961</v>
      </c>
      <c r="AX39" s="93">
        <v>93163</v>
      </c>
      <c r="AY39" s="93">
        <v>94894</v>
      </c>
      <c r="AZ39" s="93">
        <v>100594</v>
      </c>
      <c r="BA39" s="93">
        <v>99715</v>
      </c>
      <c r="BB39" s="93">
        <v>103929</v>
      </c>
      <c r="BC39" s="93">
        <v>102703</v>
      </c>
      <c r="BD39" s="93">
        <v>109547</v>
      </c>
      <c r="BE39" s="93">
        <v>106496</v>
      </c>
      <c r="BF39" s="93">
        <v>113048</v>
      </c>
      <c r="BG39" s="93">
        <v>110650</v>
      </c>
      <c r="BH39" s="93">
        <v>109760</v>
      </c>
      <c r="BI39" s="93">
        <v>110822</v>
      </c>
      <c r="BJ39" s="93">
        <v>115833</v>
      </c>
      <c r="BK39" s="93">
        <v>109021</v>
      </c>
      <c r="BL39" s="93">
        <v>112662</v>
      </c>
      <c r="BM39" s="93">
        <v>108790</v>
      </c>
      <c r="BN39" s="93">
        <v>108425</v>
      </c>
      <c r="BO39" s="93">
        <v>106568</v>
      </c>
      <c r="BP39" s="93">
        <v>108695</v>
      </c>
      <c r="BQ39" s="93">
        <v>109003</v>
      </c>
      <c r="BR39" s="93">
        <v>114771</v>
      </c>
      <c r="BS39" s="93">
        <v>110084</v>
      </c>
    </row>
    <row r="40" spans="1:71" s="24" customFormat="1" x14ac:dyDescent="0.3">
      <c r="A40" s="345"/>
      <c r="B40" s="99"/>
      <c r="C40" s="99"/>
      <c r="D40" s="99"/>
      <c r="E40" s="99"/>
      <c r="F40" s="99"/>
      <c r="G40" s="99"/>
      <c r="H40" s="99"/>
      <c r="I40" s="99"/>
      <c r="J40" s="99"/>
      <c r="K40" s="99"/>
      <c r="L40" s="99"/>
      <c r="M40" s="99"/>
      <c r="N40" s="99"/>
      <c r="O40" s="99"/>
      <c r="P40" s="99"/>
      <c r="Q40" s="99"/>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93"/>
      <c r="BR40" s="93"/>
      <c r="BS40" s="93"/>
    </row>
    <row r="41" spans="1:71" s="24" customFormat="1" x14ac:dyDescent="0.3">
      <c r="A41" s="96"/>
      <c r="B41" s="96"/>
      <c r="C41" s="96"/>
      <c r="D41" s="96"/>
      <c r="E41" s="96"/>
      <c r="F41" s="96"/>
      <c r="G41" s="96"/>
      <c r="H41" s="96"/>
      <c r="I41" s="96"/>
      <c r="J41" s="96"/>
      <c r="K41" s="96"/>
      <c r="L41" s="96"/>
      <c r="M41" s="96"/>
      <c r="N41" s="96"/>
      <c r="O41" s="96"/>
      <c r="P41" s="96"/>
      <c r="Q41" s="96"/>
      <c r="R41" s="114"/>
      <c r="S41" s="114"/>
      <c r="T41" s="114"/>
      <c r="AA41" s="347"/>
      <c r="AF41" s="347"/>
      <c r="AH41" s="347"/>
    </row>
    <row r="42" spans="1:71" s="24" customFormat="1" x14ac:dyDescent="0.3">
      <c r="A42" s="113" t="s">
        <v>649</v>
      </c>
      <c r="B42" s="113"/>
      <c r="C42" s="113"/>
      <c r="D42" s="113"/>
      <c r="E42" s="113"/>
      <c r="F42" s="113"/>
      <c r="G42" s="113"/>
      <c r="H42" s="113"/>
      <c r="I42" s="113"/>
      <c r="J42" s="113"/>
      <c r="K42" s="113"/>
      <c r="L42" s="113"/>
      <c r="M42" s="113"/>
      <c r="N42" s="113"/>
      <c r="O42" s="113"/>
      <c r="P42" s="113"/>
      <c r="Q42" s="113"/>
      <c r="R42" s="114"/>
      <c r="S42" s="114"/>
      <c r="T42" s="114"/>
      <c r="AA42" s="347"/>
      <c r="AF42" s="347"/>
      <c r="AH42" s="347"/>
    </row>
    <row r="43" spans="1:71" s="24" customFormat="1" x14ac:dyDescent="0.3">
      <c r="A43" s="57" t="s">
        <v>8</v>
      </c>
      <c r="B43" s="112">
        <v>3717</v>
      </c>
      <c r="C43" s="97">
        <v>3582</v>
      </c>
      <c r="D43" s="97">
        <v>3497</v>
      </c>
      <c r="E43" s="97">
        <v>2986</v>
      </c>
      <c r="F43" s="97">
        <v>2993</v>
      </c>
      <c r="G43" s="97">
        <v>3486</v>
      </c>
      <c r="H43" s="97">
        <v>3744</v>
      </c>
      <c r="I43" s="97">
        <v>3418</v>
      </c>
      <c r="J43" s="97">
        <v>2957</v>
      </c>
      <c r="K43" s="97">
        <v>3277</v>
      </c>
      <c r="L43" s="97">
        <v>3165</v>
      </c>
      <c r="M43" s="97">
        <v>3001</v>
      </c>
      <c r="N43" s="97">
        <v>3060</v>
      </c>
      <c r="O43" s="97">
        <v>2958</v>
      </c>
      <c r="P43" s="97">
        <v>3001</v>
      </c>
      <c r="Q43" s="97">
        <v>2973</v>
      </c>
      <c r="R43" s="24">
        <v>2598</v>
      </c>
      <c r="S43" s="24">
        <v>2075</v>
      </c>
      <c r="T43" s="24">
        <v>1840</v>
      </c>
      <c r="U43" s="24">
        <v>1739</v>
      </c>
      <c r="V43" s="24">
        <v>2009</v>
      </c>
      <c r="W43" s="24">
        <v>1762</v>
      </c>
      <c r="X43" s="24">
        <v>2008</v>
      </c>
      <c r="Y43" s="24">
        <v>1932</v>
      </c>
      <c r="Z43" s="24">
        <v>1980</v>
      </c>
      <c r="AA43" s="24">
        <v>1969</v>
      </c>
      <c r="AB43" s="24">
        <v>1927</v>
      </c>
      <c r="AC43" s="24">
        <v>2264</v>
      </c>
      <c r="AD43" s="24">
        <v>2116</v>
      </c>
      <c r="AE43" s="24">
        <v>2072</v>
      </c>
      <c r="AF43" s="24">
        <v>1829</v>
      </c>
      <c r="AG43" s="24">
        <v>1889</v>
      </c>
      <c r="AH43" s="24">
        <v>2032</v>
      </c>
      <c r="AI43" s="24">
        <v>2069</v>
      </c>
      <c r="AJ43" s="24">
        <v>2037</v>
      </c>
      <c r="AK43" s="24">
        <v>1878</v>
      </c>
      <c r="AL43" s="24">
        <v>1936</v>
      </c>
      <c r="AM43" s="24">
        <v>1895</v>
      </c>
      <c r="AN43" s="24">
        <v>1818</v>
      </c>
      <c r="AO43" s="24">
        <v>1846</v>
      </c>
      <c r="AP43" s="24">
        <v>1850</v>
      </c>
      <c r="AQ43" s="24">
        <v>1850</v>
      </c>
      <c r="AR43" s="24">
        <v>1777</v>
      </c>
      <c r="AS43" s="24">
        <v>1804</v>
      </c>
      <c r="AT43" s="24">
        <v>1704</v>
      </c>
      <c r="AU43" s="24">
        <v>1832</v>
      </c>
      <c r="AV43" s="24">
        <v>1735</v>
      </c>
      <c r="AW43" s="24">
        <v>1800</v>
      </c>
      <c r="AX43" s="24">
        <v>1825</v>
      </c>
      <c r="AY43" s="24">
        <v>1673</v>
      </c>
      <c r="AZ43" s="24">
        <v>1634</v>
      </c>
      <c r="BA43" s="24">
        <v>1492</v>
      </c>
      <c r="BB43" s="68">
        <v>1490</v>
      </c>
      <c r="BC43" s="24">
        <v>1452</v>
      </c>
      <c r="BD43" s="24">
        <v>1525</v>
      </c>
      <c r="BE43" s="24">
        <v>1625</v>
      </c>
      <c r="BF43" s="24">
        <v>1743</v>
      </c>
      <c r="BG43" s="24">
        <v>1728</v>
      </c>
      <c r="BH43" s="24">
        <v>1683</v>
      </c>
      <c r="BI43" s="24">
        <v>1495</v>
      </c>
      <c r="BJ43" s="24">
        <v>1445</v>
      </c>
      <c r="BK43" s="24">
        <v>1251</v>
      </c>
      <c r="BL43" s="24">
        <v>1177</v>
      </c>
      <c r="BM43" s="24">
        <v>970</v>
      </c>
      <c r="BN43" s="24">
        <v>1018</v>
      </c>
      <c r="BO43" s="24">
        <v>901</v>
      </c>
      <c r="BP43" s="24">
        <v>867</v>
      </c>
      <c r="BQ43" s="24">
        <v>840</v>
      </c>
      <c r="BR43" s="24">
        <v>851</v>
      </c>
      <c r="BS43" s="24">
        <v>827</v>
      </c>
    </row>
    <row r="44" spans="1:71" s="24" customFormat="1" x14ac:dyDescent="0.3">
      <c r="A44" s="24" t="s">
        <v>9</v>
      </c>
      <c r="B44" s="112">
        <v>2835</v>
      </c>
      <c r="C44" s="97">
        <v>2408</v>
      </c>
      <c r="D44" s="97">
        <v>2555</v>
      </c>
      <c r="E44" s="97">
        <v>1877</v>
      </c>
      <c r="F44" s="97">
        <v>1951</v>
      </c>
      <c r="G44" s="97">
        <v>2147</v>
      </c>
      <c r="H44" s="97">
        <v>2669</v>
      </c>
      <c r="I44" s="97">
        <v>2582</v>
      </c>
      <c r="J44" s="97">
        <v>1936</v>
      </c>
      <c r="K44" s="97">
        <v>2356</v>
      </c>
      <c r="L44" s="97">
        <v>2216</v>
      </c>
      <c r="M44" s="97">
        <v>2047</v>
      </c>
      <c r="N44" s="97">
        <v>1969</v>
      </c>
      <c r="O44" s="97">
        <v>1966</v>
      </c>
      <c r="P44" s="97">
        <v>1919</v>
      </c>
      <c r="Q44" s="97">
        <v>1587</v>
      </c>
      <c r="R44" s="24">
        <v>1544</v>
      </c>
      <c r="S44" s="24">
        <v>1349</v>
      </c>
      <c r="T44" s="24">
        <v>1181</v>
      </c>
      <c r="U44" s="24">
        <v>1148</v>
      </c>
      <c r="V44" s="24">
        <v>1242</v>
      </c>
      <c r="W44" s="24">
        <v>1148</v>
      </c>
      <c r="X44" s="24">
        <v>1222</v>
      </c>
      <c r="Y44" s="24">
        <v>1091</v>
      </c>
      <c r="Z44" s="24">
        <v>1038</v>
      </c>
      <c r="AA44" s="24">
        <v>1085</v>
      </c>
      <c r="AB44" s="24">
        <v>1261</v>
      </c>
      <c r="AC44" s="24">
        <v>1246</v>
      </c>
      <c r="AD44" s="24">
        <v>1497</v>
      </c>
      <c r="AE44" s="24">
        <v>1399</v>
      </c>
      <c r="AF44" s="24">
        <v>1258</v>
      </c>
      <c r="AG44" s="24">
        <v>1155</v>
      </c>
      <c r="AH44" s="24">
        <v>1268</v>
      </c>
      <c r="AI44" s="24">
        <v>1245</v>
      </c>
      <c r="AJ44" s="24">
        <v>1103</v>
      </c>
      <c r="AK44" s="24">
        <v>1026</v>
      </c>
      <c r="AL44" s="24">
        <v>1001</v>
      </c>
      <c r="AM44" s="24">
        <v>1143</v>
      </c>
      <c r="AN44" s="24">
        <v>1198</v>
      </c>
      <c r="AO44" s="24">
        <v>1133</v>
      </c>
      <c r="AP44" s="24">
        <v>1055</v>
      </c>
      <c r="AQ44" s="24">
        <v>1035</v>
      </c>
      <c r="AR44" s="24">
        <v>1128</v>
      </c>
      <c r="AS44" s="24">
        <v>1219</v>
      </c>
      <c r="AT44" s="24">
        <v>1178</v>
      </c>
      <c r="AU44" s="24">
        <v>1320</v>
      </c>
      <c r="AV44" s="24">
        <v>1182</v>
      </c>
      <c r="AW44" s="24">
        <v>1173</v>
      </c>
      <c r="AX44" s="24">
        <v>1219</v>
      </c>
      <c r="AY44" s="24">
        <v>1242</v>
      </c>
      <c r="AZ44" s="24">
        <v>1098</v>
      </c>
      <c r="BA44" s="24">
        <v>1109</v>
      </c>
      <c r="BB44" s="68">
        <v>1116</v>
      </c>
      <c r="BC44" s="24">
        <v>1101</v>
      </c>
      <c r="BD44" s="24">
        <v>1010</v>
      </c>
      <c r="BE44" s="24">
        <v>1066</v>
      </c>
      <c r="BF44" s="24">
        <v>1060</v>
      </c>
      <c r="BG44" s="24">
        <v>1097</v>
      </c>
      <c r="BH44" s="24">
        <v>1038</v>
      </c>
      <c r="BI44" s="24">
        <v>954</v>
      </c>
      <c r="BJ44" s="24">
        <v>986</v>
      </c>
      <c r="BK44" s="24">
        <v>804</v>
      </c>
      <c r="BL44" s="24">
        <v>687</v>
      </c>
      <c r="BM44" s="24">
        <v>648</v>
      </c>
      <c r="BN44" s="24">
        <v>610</v>
      </c>
      <c r="BO44" s="24">
        <v>632</v>
      </c>
      <c r="BP44" s="24">
        <v>582</v>
      </c>
      <c r="BQ44" s="24">
        <v>554</v>
      </c>
      <c r="BR44" s="24">
        <v>623</v>
      </c>
      <c r="BS44" s="24">
        <v>543</v>
      </c>
    </row>
    <row r="45" spans="1:71" s="24" customFormat="1" x14ac:dyDescent="0.3">
      <c r="A45" s="24" t="s">
        <v>10</v>
      </c>
      <c r="B45" s="112">
        <v>1271</v>
      </c>
      <c r="C45" s="97">
        <v>1297</v>
      </c>
      <c r="D45" s="97">
        <v>1329</v>
      </c>
      <c r="E45" s="97">
        <v>1066</v>
      </c>
      <c r="F45" s="97">
        <v>1107</v>
      </c>
      <c r="G45" s="97">
        <v>1344</v>
      </c>
      <c r="H45" s="97">
        <v>1281</v>
      </c>
      <c r="I45" s="97">
        <v>1101</v>
      </c>
      <c r="J45" s="97">
        <v>1007</v>
      </c>
      <c r="K45" s="97">
        <v>1078</v>
      </c>
      <c r="L45" s="97">
        <v>1011</v>
      </c>
      <c r="M45" s="97">
        <v>917</v>
      </c>
      <c r="N45" s="97">
        <v>1001</v>
      </c>
      <c r="O45" s="97">
        <v>1080</v>
      </c>
      <c r="P45" s="97">
        <v>901</v>
      </c>
      <c r="Q45" s="97">
        <v>851</v>
      </c>
      <c r="R45" s="24">
        <v>757</v>
      </c>
      <c r="S45" s="24">
        <v>654</v>
      </c>
      <c r="T45" s="24">
        <v>698</v>
      </c>
      <c r="U45" s="24">
        <v>733</v>
      </c>
      <c r="V45" s="24">
        <v>705</v>
      </c>
      <c r="W45" s="24">
        <v>659</v>
      </c>
      <c r="X45" s="24">
        <v>679</v>
      </c>
      <c r="Y45" s="24">
        <v>683</v>
      </c>
      <c r="Z45" s="24">
        <v>784</v>
      </c>
      <c r="AA45" s="24">
        <v>722</v>
      </c>
      <c r="AB45" s="24">
        <v>721</v>
      </c>
      <c r="AC45" s="24">
        <v>842</v>
      </c>
      <c r="AD45" s="24">
        <v>736</v>
      </c>
      <c r="AE45" s="24">
        <v>878</v>
      </c>
      <c r="AF45" s="24">
        <v>768</v>
      </c>
      <c r="AG45" s="24">
        <v>795</v>
      </c>
      <c r="AH45" s="24">
        <v>791</v>
      </c>
      <c r="AI45" s="24">
        <v>874</v>
      </c>
      <c r="AJ45" s="24">
        <v>779</v>
      </c>
      <c r="AK45" s="24">
        <v>686</v>
      </c>
      <c r="AL45" s="24">
        <v>719</v>
      </c>
      <c r="AM45" s="24">
        <v>761</v>
      </c>
      <c r="AN45" s="24">
        <v>772</v>
      </c>
      <c r="AO45" s="24">
        <v>769</v>
      </c>
      <c r="AP45" s="24">
        <v>695</v>
      </c>
      <c r="AQ45" s="24">
        <v>656</v>
      </c>
      <c r="AR45" s="24">
        <v>737</v>
      </c>
      <c r="AS45" s="24">
        <v>732</v>
      </c>
      <c r="AT45" s="24">
        <v>657</v>
      </c>
      <c r="AU45" s="24">
        <v>721</v>
      </c>
      <c r="AV45" s="24">
        <v>740</v>
      </c>
      <c r="AW45" s="24">
        <v>733</v>
      </c>
      <c r="AX45" s="24">
        <v>754</v>
      </c>
      <c r="AY45" s="24">
        <v>722</v>
      </c>
      <c r="AZ45" s="24">
        <v>673</v>
      </c>
      <c r="BA45" s="24">
        <v>598</v>
      </c>
      <c r="BB45" s="68">
        <v>581</v>
      </c>
      <c r="BC45" s="24">
        <v>678</v>
      </c>
      <c r="BD45" s="24">
        <v>716</v>
      </c>
      <c r="BE45" s="24">
        <v>691</v>
      </c>
      <c r="BF45" s="24">
        <v>672</v>
      </c>
      <c r="BG45" s="24">
        <v>758</v>
      </c>
      <c r="BH45" s="24">
        <v>694</v>
      </c>
      <c r="BI45" s="24">
        <v>658</v>
      </c>
      <c r="BJ45" s="24">
        <v>594</v>
      </c>
      <c r="BK45" s="24">
        <v>535</v>
      </c>
      <c r="BL45" s="24">
        <v>529</v>
      </c>
      <c r="BM45" s="24">
        <v>476</v>
      </c>
      <c r="BN45" s="24">
        <v>439</v>
      </c>
      <c r="BO45" s="24">
        <v>377</v>
      </c>
      <c r="BP45" s="24">
        <v>383</v>
      </c>
      <c r="BQ45" s="24">
        <v>406</v>
      </c>
      <c r="BR45" s="24">
        <v>425</v>
      </c>
      <c r="BS45" s="24">
        <v>417</v>
      </c>
    </row>
    <row r="46" spans="1:71" s="24" customFormat="1" x14ac:dyDescent="0.3">
      <c r="A46" s="24" t="s">
        <v>11</v>
      </c>
      <c r="B46" s="112">
        <v>978</v>
      </c>
      <c r="C46" s="97">
        <v>791</v>
      </c>
      <c r="D46" s="97">
        <v>868</v>
      </c>
      <c r="E46" s="97">
        <v>601</v>
      </c>
      <c r="F46" s="97">
        <v>582</v>
      </c>
      <c r="G46" s="97">
        <v>708</v>
      </c>
      <c r="H46" s="97">
        <v>810</v>
      </c>
      <c r="I46" s="97">
        <v>784</v>
      </c>
      <c r="J46" s="97">
        <v>570</v>
      </c>
      <c r="K46" s="97">
        <v>705</v>
      </c>
      <c r="L46" s="97">
        <v>595</v>
      </c>
      <c r="M46" s="97">
        <v>528</v>
      </c>
      <c r="N46" s="97">
        <v>509</v>
      </c>
      <c r="O46" s="97">
        <v>614</v>
      </c>
      <c r="P46" s="97">
        <v>542</v>
      </c>
      <c r="Q46" s="97">
        <v>436</v>
      </c>
      <c r="R46" s="24">
        <v>483</v>
      </c>
      <c r="S46" s="24">
        <v>330</v>
      </c>
      <c r="T46" s="24">
        <v>312</v>
      </c>
      <c r="U46" s="24">
        <v>286</v>
      </c>
      <c r="V46" s="24">
        <v>301</v>
      </c>
      <c r="W46" s="24">
        <v>289</v>
      </c>
      <c r="X46" s="24">
        <v>277</v>
      </c>
      <c r="Y46" s="24">
        <v>297</v>
      </c>
      <c r="Z46" s="24">
        <v>287</v>
      </c>
      <c r="AA46" s="24">
        <v>336</v>
      </c>
      <c r="AB46" s="24">
        <v>356</v>
      </c>
      <c r="AC46" s="24">
        <v>356</v>
      </c>
      <c r="AD46" s="24">
        <v>448</v>
      </c>
      <c r="AE46" s="24">
        <v>482</v>
      </c>
      <c r="AF46" s="24">
        <v>387</v>
      </c>
      <c r="AG46" s="24">
        <v>394</v>
      </c>
      <c r="AH46" s="24">
        <v>428</v>
      </c>
      <c r="AI46" s="24">
        <v>396</v>
      </c>
      <c r="AJ46" s="24">
        <v>472</v>
      </c>
      <c r="AK46" s="24">
        <v>444</v>
      </c>
      <c r="AL46" s="24">
        <v>416</v>
      </c>
      <c r="AM46" s="24">
        <v>428</v>
      </c>
      <c r="AN46" s="24">
        <v>413</v>
      </c>
      <c r="AO46" s="24">
        <v>375</v>
      </c>
      <c r="AP46" s="24">
        <v>388</v>
      </c>
      <c r="AQ46" s="24">
        <v>431</v>
      </c>
      <c r="AR46" s="24">
        <v>377</v>
      </c>
      <c r="AS46" s="24">
        <v>403</v>
      </c>
      <c r="AT46" s="24">
        <v>449</v>
      </c>
      <c r="AU46" s="24">
        <v>422</v>
      </c>
      <c r="AV46" s="24">
        <v>397</v>
      </c>
      <c r="AW46" s="24">
        <v>448</v>
      </c>
      <c r="AX46" s="24">
        <v>409</v>
      </c>
      <c r="AY46" s="24">
        <v>399</v>
      </c>
      <c r="AZ46" s="24">
        <v>397</v>
      </c>
      <c r="BA46" s="24">
        <v>385</v>
      </c>
      <c r="BB46" s="68">
        <v>356</v>
      </c>
      <c r="BC46" s="24">
        <v>346</v>
      </c>
      <c r="BD46" s="24">
        <v>345</v>
      </c>
      <c r="BE46" s="24">
        <v>347</v>
      </c>
      <c r="BF46" s="24">
        <v>367</v>
      </c>
      <c r="BG46" s="24">
        <v>361</v>
      </c>
      <c r="BH46" s="24">
        <v>357</v>
      </c>
      <c r="BI46" s="24">
        <v>273</v>
      </c>
      <c r="BJ46" s="24">
        <v>307</v>
      </c>
      <c r="BK46" s="24">
        <v>217</v>
      </c>
      <c r="BL46" s="24">
        <v>274</v>
      </c>
      <c r="BM46" s="24">
        <v>213</v>
      </c>
      <c r="BN46" s="24">
        <v>219</v>
      </c>
      <c r="BO46" s="24">
        <v>166</v>
      </c>
      <c r="BP46" s="24">
        <v>186</v>
      </c>
      <c r="BQ46" s="24">
        <v>154</v>
      </c>
      <c r="BR46" s="24">
        <v>216</v>
      </c>
      <c r="BS46" s="24">
        <v>183</v>
      </c>
    </row>
    <row r="47" spans="1:71" s="24" customFormat="1" x14ac:dyDescent="0.3">
      <c r="A47" s="24" t="s">
        <v>12</v>
      </c>
      <c r="B47" s="112">
        <v>627</v>
      </c>
      <c r="C47" s="97">
        <v>600</v>
      </c>
      <c r="D47" s="97">
        <v>567</v>
      </c>
      <c r="E47" s="97">
        <v>450</v>
      </c>
      <c r="F47" s="97">
        <v>406</v>
      </c>
      <c r="G47" s="97">
        <v>424</v>
      </c>
      <c r="H47" s="97">
        <v>538</v>
      </c>
      <c r="I47" s="97">
        <v>611</v>
      </c>
      <c r="J47" s="97">
        <v>452</v>
      </c>
      <c r="K47" s="97">
        <v>442</v>
      </c>
      <c r="L47" s="97">
        <v>414</v>
      </c>
      <c r="M47" s="97">
        <v>463</v>
      </c>
      <c r="N47" s="97">
        <v>409</v>
      </c>
      <c r="O47" s="97">
        <v>389</v>
      </c>
      <c r="P47" s="97">
        <v>419</v>
      </c>
      <c r="Q47" s="97">
        <v>508</v>
      </c>
      <c r="R47" s="24">
        <v>430</v>
      </c>
      <c r="S47" s="24">
        <v>355</v>
      </c>
      <c r="T47" s="24">
        <v>355</v>
      </c>
      <c r="U47" s="24">
        <v>290</v>
      </c>
      <c r="V47" s="24">
        <v>319</v>
      </c>
      <c r="W47" s="24">
        <v>326</v>
      </c>
      <c r="X47" s="24">
        <v>358</v>
      </c>
      <c r="Y47" s="24">
        <v>323</v>
      </c>
      <c r="Z47" s="24">
        <v>309</v>
      </c>
      <c r="AA47" s="24">
        <v>369</v>
      </c>
      <c r="AB47" s="24">
        <v>403</v>
      </c>
      <c r="AC47" s="24">
        <v>357</v>
      </c>
      <c r="AD47" s="24">
        <v>365</v>
      </c>
      <c r="AE47" s="24">
        <v>342</v>
      </c>
      <c r="AF47" s="24">
        <v>354</v>
      </c>
      <c r="AG47" s="24">
        <v>315</v>
      </c>
      <c r="AH47" s="24">
        <v>376</v>
      </c>
      <c r="AI47" s="24">
        <v>398</v>
      </c>
      <c r="AJ47" s="24">
        <v>331</v>
      </c>
      <c r="AK47" s="24">
        <v>357</v>
      </c>
      <c r="AL47" s="24">
        <v>386</v>
      </c>
      <c r="AM47" s="24">
        <v>425</v>
      </c>
      <c r="AN47" s="24">
        <v>384</v>
      </c>
      <c r="AO47" s="24">
        <v>378</v>
      </c>
      <c r="AP47" s="24">
        <v>359</v>
      </c>
      <c r="AQ47" s="24">
        <v>373</v>
      </c>
      <c r="AR47" s="24">
        <v>384</v>
      </c>
      <c r="AS47" s="24">
        <v>357</v>
      </c>
      <c r="AT47" s="24">
        <v>360</v>
      </c>
      <c r="AU47" s="24">
        <v>345</v>
      </c>
      <c r="AV47" s="24">
        <v>366</v>
      </c>
      <c r="AW47" s="24">
        <v>336</v>
      </c>
      <c r="AX47" s="24">
        <v>380</v>
      </c>
      <c r="AY47" s="24">
        <v>353</v>
      </c>
      <c r="AZ47" s="24">
        <v>328</v>
      </c>
      <c r="BA47" s="24">
        <v>351</v>
      </c>
      <c r="BB47" s="68">
        <v>329</v>
      </c>
      <c r="BC47" s="24">
        <v>314</v>
      </c>
      <c r="BD47" s="24">
        <v>398</v>
      </c>
      <c r="BE47" s="24">
        <v>453</v>
      </c>
      <c r="BF47" s="24">
        <v>459</v>
      </c>
      <c r="BG47" s="24">
        <v>465</v>
      </c>
      <c r="BH47" s="24">
        <v>346</v>
      </c>
      <c r="BI47" s="24">
        <v>398</v>
      </c>
      <c r="BJ47" s="24">
        <v>326</v>
      </c>
      <c r="BK47" s="24">
        <v>271</v>
      </c>
      <c r="BL47" s="24">
        <v>273</v>
      </c>
      <c r="BM47" s="24">
        <v>252</v>
      </c>
      <c r="BN47" s="24">
        <v>231</v>
      </c>
      <c r="BO47" s="24">
        <v>249</v>
      </c>
      <c r="BP47" s="24">
        <v>241</v>
      </c>
      <c r="BQ47" s="24">
        <v>194</v>
      </c>
      <c r="BR47" s="24">
        <v>208</v>
      </c>
      <c r="BS47" s="24">
        <v>179</v>
      </c>
    </row>
    <row r="48" spans="1:71" s="24" customFormat="1" x14ac:dyDescent="0.3">
      <c r="A48" s="24" t="s">
        <v>13</v>
      </c>
      <c r="B48" s="112">
        <v>430</v>
      </c>
      <c r="C48" s="97">
        <v>423</v>
      </c>
      <c r="D48" s="97">
        <v>423</v>
      </c>
      <c r="E48" s="97">
        <v>281</v>
      </c>
      <c r="F48" s="97">
        <v>321</v>
      </c>
      <c r="G48" s="97">
        <v>345</v>
      </c>
      <c r="H48" s="97">
        <v>376</v>
      </c>
      <c r="I48" s="97">
        <v>449</v>
      </c>
      <c r="J48" s="97">
        <v>324</v>
      </c>
      <c r="K48" s="97">
        <v>325</v>
      </c>
      <c r="L48" s="97">
        <v>296</v>
      </c>
      <c r="M48" s="97">
        <v>288</v>
      </c>
      <c r="N48" s="97">
        <v>233</v>
      </c>
      <c r="O48" s="97">
        <v>256</v>
      </c>
      <c r="P48" s="97">
        <v>300</v>
      </c>
      <c r="Q48" s="97">
        <v>255</v>
      </c>
      <c r="R48" s="24">
        <v>242</v>
      </c>
      <c r="S48" s="24">
        <v>219</v>
      </c>
      <c r="T48" s="24">
        <v>185</v>
      </c>
      <c r="U48" s="24">
        <v>187</v>
      </c>
      <c r="V48" s="24">
        <v>189</v>
      </c>
      <c r="W48" s="24">
        <v>231</v>
      </c>
      <c r="X48" s="24">
        <v>227</v>
      </c>
      <c r="Y48" s="24">
        <v>202</v>
      </c>
      <c r="Z48" s="24">
        <v>195</v>
      </c>
      <c r="AA48" s="24">
        <v>203</v>
      </c>
      <c r="AB48" s="24">
        <v>176</v>
      </c>
      <c r="AC48" s="24">
        <v>255</v>
      </c>
      <c r="AD48" s="24">
        <v>225</v>
      </c>
      <c r="AE48" s="24">
        <v>227</v>
      </c>
      <c r="AF48" s="24">
        <v>199</v>
      </c>
      <c r="AG48" s="24">
        <v>159</v>
      </c>
      <c r="AH48" s="24">
        <v>207</v>
      </c>
      <c r="AI48" s="24">
        <v>195</v>
      </c>
      <c r="AJ48" s="24">
        <v>193</v>
      </c>
      <c r="AK48" s="24">
        <v>170</v>
      </c>
      <c r="AL48" s="24">
        <v>172</v>
      </c>
      <c r="AM48" s="24">
        <v>196</v>
      </c>
      <c r="AN48" s="24">
        <v>172</v>
      </c>
      <c r="AO48" s="24">
        <v>177</v>
      </c>
      <c r="AP48" s="24">
        <v>186</v>
      </c>
      <c r="AQ48" s="24">
        <v>189</v>
      </c>
      <c r="AR48" s="24">
        <v>170</v>
      </c>
      <c r="AS48" s="24">
        <v>170</v>
      </c>
      <c r="AT48" s="24">
        <v>167</v>
      </c>
      <c r="AU48" s="24">
        <v>202</v>
      </c>
      <c r="AV48" s="24">
        <v>169</v>
      </c>
      <c r="AW48" s="24">
        <v>151</v>
      </c>
      <c r="AX48" s="24">
        <v>184</v>
      </c>
      <c r="AY48" s="24">
        <v>153</v>
      </c>
      <c r="AZ48" s="24">
        <v>166</v>
      </c>
      <c r="BA48" s="24">
        <v>125</v>
      </c>
      <c r="BB48" s="68">
        <v>108</v>
      </c>
      <c r="BC48" s="24">
        <v>130</v>
      </c>
      <c r="BD48" s="24">
        <v>143</v>
      </c>
      <c r="BE48" s="24">
        <v>139</v>
      </c>
      <c r="BF48" s="24">
        <v>116</v>
      </c>
      <c r="BG48" s="24">
        <v>115</v>
      </c>
      <c r="BH48" s="24">
        <v>129</v>
      </c>
      <c r="BI48" s="24">
        <v>139</v>
      </c>
      <c r="BJ48" s="24">
        <v>133</v>
      </c>
      <c r="BK48" s="24">
        <v>132</v>
      </c>
      <c r="BL48" s="24">
        <v>79</v>
      </c>
      <c r="BM48" s="24">
        <v>101</v>
      </c>
      <c r="BN48" s="24">
        <v>102</v>
      </c>
      <c r="BO48" s="24">
        <v>99</v>
      </c>
      <c r="BP48" s="24">
        <v>87</v>
      </c>
      <c r="BQ48" s="24">
        <v>89</v>
      </c>
      <c r="BR48" s="24">
        <v>59</v>
      </c>
      <c r="BS48" s="24">
        <v>80</v>
      </c>
    </row>
    <row r="49" spans="1:71" s="24" customFormat="1" x14ac:dyDescent="0.3">
      <c r="A49" s="24" t="s">
        <v>14</v>
      </c>
      <c r="B49" s="112">
        <v>3</v>
      </c>
      <c r="C49" s="97">
        <v>4</v>
      </c>
      <c r="D49" s="97">
        <v>3</v>
      </c>
      <c r="E49" s="97">
        <v>3</v>
      </c>
      <c r="F49" s="97">
        <v>3</v>
      </c>
      <c r="G49" s="97">
        <v>7</v>
      </c>
      <c r="H49" s="97">
        <v>12</v>
      </c>
      <c r="I49" s="97">
        <v>5</v>
      </c>
      <c r="J49" s="97">
        <v>4</v>
      </c>
      <c r="K49" s="97">
        <v>1</v>
      </c>
      <c r="L49" s="97">
        <v>2</v>
      </c>
      <c r="M49" s="97">
        <v>2</v>
      </c>
      <c r="N49" s="97">
        <v>5</v>
      </c>
      <c r="O49" s="97">
        <v>7</v>
      </c>
      <c r="P49" s="97">
        <v>5</v>
      </c>
      <c r="Q49" s="97">
        <v>1</v>
      </c>
      <c r="R49" s="24">
        <v>5</v>
      </c>
      <c r="S49" s="24">
        <v>6</v>
      </c>
      <c r="T49" s="24">
        <v>6</v>
      </c>
      <c r="U49" s="24">
        <v>7</v>
      </c>
      <c r="V49" s="24">
        <v>6</v>
      </c>
      <c r="W49" s="24">
        <v>7</v>
      </c>
      <c r="X49" s="24">
        <v>3</v>
      </c>
      <c r="Y49" s="24">
        <v>3</v>
      </c>
      <c r="Z49" s="24">
        <v>6</v>
      </c>
      <c r="AA49" s="24">
        <v>8</v>
      </c>
      <c r="AB49" s="24">
        <v>8</v>
      </c>
      <c r="AC49" s="24">
        <v>18</v>
      </c>
      <c r="AD49" s="24">
        <v>4</v>
      </c>
      <c r="AE49" s="24">
        <v>6</v>
      </c>
      <c r="AF49" s="24">
        <v>2</v>
      </c>
      <c r="AG49" s="24">
        <v>5</v>
      </c>
      <c r="AH49" s="24">
        <v>4</v>
      </c>
      <c r="AI49" s="24">
        <v>12</v>
      </c>
      <c r="AJ49" s="24">
        <v>10</v>
      </c>
      <c r="AK49" s="24">
        <v>13</v>
      </c>
      <c r="AL49" s="24">
        <v>15</v>
      </c>
      <c r="AM49" s="24">
        <v>18</v>
      </c>
      <c r="AN49" s="24">
        <v>14</v>
      </c>
      <c r="AO49" s="24">
        <v>18</v>
      </c>
      <c r="AP49" s="24">
        <v>9</v>
      </c>
      <c r="AQ49" s="24">
        <v>26</v>
      </c>
      <c r="AR49" s="24">
        <v>24</v>
      </c>
      <c r="AS49" s="24">
        <v>22</v>
      </c>
      <c r="AT49" s="24">
        <v>22</v>
      </c>
      <c r="AU49" s="24">
        <v>31</v>
      </c>
      <c r="AV49" s="24">
        <v>26</v>
      </c>
      <c r="AW49" s="24">
        <v>21</v>
      </c>
      <c r="AX49" s="24">
        <v>37</v>
      </c>
      <c r="AY49" s="24">
        <v>27</v>
      </c>
      <c r="AZ49" s="24">
        <v>30</v>
      </c>
      <c r="BA49" s="24">
        <v>23</v>
      </c>
      <c r="BB49" s="68">
        <v>19</v>
      </c>
      <c r="BC49" s="24">
        <v>122</v>
      </c>
      <c r="BD49" s="24">
        <v>101</v>
      </c>
      <c r="BE49" s="24">
        <v>103</v>
      </c>
      <c r="BF49" s="24">
        <v>126</v>
      </c>
      <c r="BG49" s="24">
        <v>176</v>
      </c>
      <c r="BH49" s="24">
        <v>117</v>
      </c>
      <c r="BI49" s="24">
        <v>104</v>
      </c>
      <c r="BJ49" s="24">
        <v>106</v>
      </c>
      <c r="BK49" s="24">
        <v>61</v>
      </c>
      <c r="BL49" s="24">
        <v>63</v>
      </c>
      <c r="BM49" s="24">
        <v>110</v>
      </c>
      <c r="BN49" s="24">
        <v>56</v>
      </c>
      <c r="BO49" s="24">
        <v>62</v>
      </c>
      <c r="BP49" s="24">
        <v>37</v>
      </c>
      <c r="BQ49" s="24">
        <v>73</v>
      </c>
      <c r="BR49" s="24">
        <v>58</v>
      </c>
      <c r="BS49" s="24">
        <v>57</v>
      </c>
    </row>
    <row r="50" spans="1:71" s="24" customFormat="1" x14ac:dyDescent="0.3">
      <c r="A50" s="57" t="s">
        <v>15</v>
      </c>
      <c r="B50" s="112">
        <v>0</v>
      </c>
      <c r="C50" s="97">
        <v>2</v>
      </c>
      <c r="D50" s="97">
        <v>1</v>
      </c>
      <c r="E50" s="97">
        <v>2</v>
      </c>
      <c r="F50" s="97">
        <v>1</v>
      </c>
      <c r="G50" s="97">
        <v>3</v>
      </c>
      <c r="H50" s="97">
        <v>1</v>
      </c>
      <c r="I50" s="97">
        <v>2</v>
      </c>
      <c r="J50" s="97">
        <v>1</v>
      </c>
      <c r="K50" s="97">
        <v>0</v>
      </c>
      <c r="L50" s="97">
        <v>2</v>
      </c>
      <c r="M50" s="97">
        <v>5</v>
      </c>
      <c r="N50" s="97">
        <v>4</v>
      </c>
      <c r="O50" s="97">
        <v>13</v>
      </c>
      <c r="P50" s="97">
        <v>14</v>
      </c>
      <c r="Q50" s="97">
        <v>5</v>
      </c>
      <c r="R50" s="24">
        <v>6</v>
      </c>
      <c r="S50" s="24">
        <v>6</v>
      </c>
      <c r="T50" s="24">
        <v>4</v>
      </c>
      <c r="U50" s="24">
        <v>7</v>
      </c>
      <c r="V50" s="24">
        <v>1</v>
      </c>
      <c r="W50" s="24">
        <v>7</v>
      </c>
      <c r="X50" s="24">
        <v>4</v>
      </c>
      <c r="Y50" s="24">
        <v>3</v>
      </c>
      <c r="Z50" s="24">
        <v>8</v>
      </c>
      <c r="AA50" s="24">
        <v>6</v>
      </c>
      <c r="AB50" s="24">
        <v>3</v>
      </c>
      <c r="AC50" s="24">
        <v>6</v>
      </c>
      <c r="AD50" s="24">
        <v>9</v>
      </c>
      <c r="AE50" s="24">
        <v>7</v>
      </c>
      <c r="AF50" s="24">
        <v>9</v>
      </c>
      <c r="AG50" s="24">
        <v>5</v>
      </c>
      <c r="AH50" s="24">
        <v>10</v>
      </c>
      <c r="AI50" s="24">
        <v>13</v>
      </c>
      <c r="AJ50" s="24">
        <v>17</v>
      </c>
      <c r="AK50" s="24">
        <v>13</v>
      </c>
      <c r="AL50" s="24">
        <v>20</v>
      </c>
      <c r="AM50" s="24">
        <v>12</v>
      </c>
      <c r="AN50" s="24">
        <v>26</v>
      </c>
      <c r="AO50" s="24">
        <v>17</v>
      </c>
      <c r="AP50" s="24">
        <v>4</v>
      </c>
      <c r="AQ50" s="24">
        <v>12</v>
      </c>
      <c r="AR50" s="24">
        <v>11</v>
      </c>
      <c r="AS50" s="24">
        <v>10</v>
      </c>
      <c r="AT50" s="24">
        <v>23</v>
      </c>
      <c r="AU50" s="24">
        <v>16</v>
      </c>
      <c r="AV50" s="24">
        <v>28</v>
      </c>
      <c r="AW50" s="24">
        <v>27</v>
      </c>
      <c r="AX50" s="24">
        <v>32</v>
      </c>
      <c r="AY50" s="24">
        <v>38</v>
      </c>
      <c r="AZ50" s="24">
        <v>41</v>
      </c>
      <c r="BA50" s="24">
        <v>34</v>
      </c>
      <c r="BB50" s="68">
        <v>46</v>
      </c>
      <c r="BC50" s="24">
        <v>44</v>
      </c>
      <c r="BD50" s="24">
        <v>45</v>
      </c>
      <c r="BE50" s="24">
        <v>58</v>
      </c>
      <c r="BF50" s="24">
        <v>61</v>
      </c>
      <c r="BG50" s="24">
        <v>77</v>
      </c>
      <c r="BH50" s="24">
        <v>66</v>
      </c>
      <c r="BI50" s="24">
        <v>64</v>
      </c>
      <c r="BJ50" s="24">
        <v>61</v>
      </c>
      <c r="BK50" s="24">
        <v>54</v>
      </c>
      <c r="BL50" s="24">
        <v>68</v>
      </c>
      <c r="BM50" s="24">
        <v>51</v>
      </c>
      <c r="BN50" s="24">
        <v>58</v>
      </c>
      <c r="BO50" s="24">
        <v>48</v>
      </c>
      <c r="BP50" s="24">
        <v>34</v>
      </c>
      <c r="BQ50" s="24">
        <v>37</v>
      </c>
      <c r="BR50" s="24">
        <v>42</v>
      </c>
      <c r="BS50" s="24">
        <v>41</v>
      </c>
    </row>
    <row r="51" spans="1:71" s="24" customFormat="1" x14ac:dyDescent="0.3">
      <c r="A51" s="57" t="s">
        <v>17</v>
      </c>
      <c r="B51" s="112">
        <v>9861</v>
      </c>
      <c r="C51" s="97">
        <v>9107</v>
      </c>
      <c r="D51" s="97">
        <v>9243</v>
      </c>
      <c r="E51" s="97">
        <v>7266</v>
      </c>
      <c r="F51" s="97">
        <v>7364</v>
      </c>
      <c r="G51" s="97">
        <v>8464</v>
      </c>
      <c r="H51" s="97">
        <v>9431</v>
      </c>
      <c r="I51" s="97">
        <v>8952</v>
      </c>
      <c r="J51" s="97">
        <v>7251</v>
      </c>
      <c r="K51" s="97">
        <v>8184</v>
      </c>
      <c r="L51" s="97">
        <v>7701</v>
      </c>
      <c r="M51" s="97">
        <v>7251</v>
      </c>
      <c r="N51" s="97">
        <v>7190</v>
      </c>
      <c r="O51" s="97">
        <v>7283</v>
      </c>
      <c r="P51" s="97">
        <v>7101</v>
      </c>
      <c r="Q51" s="97">
        <v>6616</v>
      </c>
      <c r="R51" s="24">
        <v>6065</v>
      </c>
      <c r="S51" s="24">
        <v>4994</v>
      </c>
      <c r="T51" s="24">
        <v>4581</v>
      </c>
      <c r="U51" s="24">
        <v>4397</v>
      </c>
      <c r="V51" s="24">
        <v>4772</v>
      </c>
      <c r="W51" s="24">
        <v>4429</v>
      </c>
      <c r="X51" s="24">
        <v>4778</v>
      </c>
      <c r="Y51" s="24">
        <v>4534</v>
      </c>
      <c r="Z51" s="24">
        <v>4607</v>
      </c>
      <c r="AA51" s="24">
        <v>4698</v>
      </c>
      <c r="AB51" s="24">
        <v>4855</v>
      </c>
      <c r="AC51" s="24">
        <v>5344</v>
      </c>
      <c r="AD51" s="24">
        <v>5400</v>
      </c>
      <c r="AE51" s="24">
        <v>5413</v>
      </c>
      <c r="AF51" s="24">
        <v>4806</v>
      </c>
      <c r="AG51" s="24">
        <v>4717</v>
      </c>
      <c r="AH51" s="24">
        <v>5116</v>
      </c>
      <c r="AI51" s="24">
        <v>5202</v>
      </c>
      <c r="AJ51" s="24">
        <v>4942</v>
      </c>
      <c r="AK51" s="24">
        <v>4587</v>
      </c>
      <c r="AL51" s="24">
        <v>4665</v>
      </c>
      <c r="AM51" s="24">
        <v>4878</v>
      </c>
      <c r="AN51" s="24">
        <v>4797</v>
      </c>
      <c r="AO51" s="24">
        <v>4713</v>
      </c>
      <c r="AP51" s="24">
        <v>4546</v>
      </c>
      <c r="AQ51" s="24">
        <v>4572</v>
      </c>
      <c r="AR51" s="24">
        <v>4608</v>
      </c>
      <c r="AS51" s="24">
        <v>4717</v>
      </c>
      <c r="AT51" s="24">
        <v>4560</v>
      </c>
      <c r="AU51" s="24">
        <v>4889</v>
      </c>
      <c r="AV51" s="24">
        <v>4643</v>
      </c>
      <c r="AW51" s="24">
        <v>4689</v>
      </c>
      <c r="AX51" s="24">
        <v>4840</v>
      </c>
      <c r="AY51" s="24">
        <v>4607</v>
      </c>
      <c r="AZ51" s="24">
        <v>4367</v>
      </c>
      <c r="BA51" s="24">
        <v>4117</v>
      </c>
      <c r="BB51" s="68">
        <v>4045</v>
      </c>
      <c r="BC51" s="24">
        <v>4187</v>
      </c>
      <c r="BD51" s="24">
        <v>4283</v>
      </c>
      <c r="BE51" s="24">
        <v>4482</v>
      </c>
      <c r="BF51" s="24">
        <v>4604</v>
      </c>
      <c r="BG51" s="24">
        <v>4777</v>
      </c>
      <c r="BH51" s="24">
        <v>4430</v>
      </c>
      <c r="BI51" s="24">
        <v>4085</v>
      </c>
      <c r="BJ51" s="24">
        <v>3958</v>
      </c>
      <c r="BK51" s="24">
        <v>3325</v>
      </c>
      <c r="BL51" s="24">
        <v>3150</v>
      </c>
      <c r="BM51" s="24">
        <v>2821</v>
      </c>
      <c r="BN51" s="24">
        <v>2733</v>
      </c>
      <c r="BO51" s="24">
        <v>2534</v>
      </c>
      <c r="BP51" s="24">
        <v>2417</v>
      </c>
      <c r="BQ51" s="24">
        <v>2347</v>
      </c>
      <c r="BR51" s="24">
        <v>2482</v>
      </c>
      <c r="BS51" s="24">
        <v>2327</v>
      </c>
    </row>
    <row r="52" spans="1:71" s="24" customFormat="1" ht="28.2" customHeight="1" x14ac:dyDescent="0.3">
      <c r="A52" s="348" t="s">
        <v>22</v>
      </c>
      <c r="B52" s="112">
        <f>(B51*100)/B39</f>
        <v>19.066125290023201</v>
      </c>
      <c r="C52" s="112">
        <f t="shared" ref="C52:BN52" si="0">(C51*100)/C39</f>
        <v>17.25398810200447</v>
      </c>
      <c r="D52" s="112">
        <f t="shared" si="0"/>
        <v>17.054449508275365</v>
      </c>
      <c r="E52" s="112">
        <f t="shared" si="0"/>
        <v>15.12835994919736</v>
      </c>
      <c r="F52" s="112">
        <f t="shared" si="0"/>
        <v>14.655018010308662</v>
      </c>
      <c r="G52" s="112">
        <f t="shared" si="0"/>
        <v>12.8378583345973</v>
      </c>
      <c r="H52" s="112">
        <f t="shared" si="0"/>
        <v>16.754605695606603</v>
      </c>
      <c r="I52" s="112">
        <f t="shared" si="0"/>
        <v>16.554478881574081</v>
      </c>
      <c r="J52" s="112">
        <f t="shared" si="0"/>
        <v>14.131472783613651</v>
      </c>
      <c r="K52" s="112">
        <f t="shared" si="0"/>
        <v>14.552955402233446</v>
      </c>
      <c r="L52" s="112">
        <f t="shared" si="0"/>
        <v>14.006911604219717</v>
      </c>
      <c r="M52" s="112">
        <f t="shared" si="0"/>
        <v>13.288007623515613</v>
      </c>
      <c r="N52" s="112">
        <f t="shared" si="0"/>
        <v>12.624666385728332</v>
      </c>
      <c r="O52" s="112">
        <f t="shared" si="0"/>
        <v>12.496139459867541</v>
      </c>
      <c r="P52" s="112">
        <f t="shared" si="0"/>
        <v>11.958974704435986</v>
      </c>
      <c r="Q52" s="112">
        <f t="shared" si="0"/>
        <v>10.871387022035263</v>
      </c>
      <c r="R52" s="112">
        <f t="shared" si="0"/>
        <v>10.96130559722398</v>
      </c>
      <c r="S52" s="112">
        <f t="shared" si="0"/>
        <v>8.8295615275813297</v>
      </c>
      <c r="T52" s="112">
        <f t="shared" si="0"/>
        <v>8.0712511232094712</v>
      </c>
      <c r="U52" s="112">
        <f t="shared" si="0"/>
        <v>7.4377928514640459</v>
      </c>
      <c r="V52" s="112">
        <f t="shared" si="0"/>
        <v>7.6684504009384691</v>
      </c>
      <c r="W52" s="112">
        <f t="shared" si="0"/>
        <v>6.9639459739933018</v>
      </c>
      <c r="X52" s="112">
        <f t="shared" si="0"/>
        <v>7.473565663517487</v>
      </c>
      <c r="Y52" s="112">
        <f t="shared" si="0"/>
        <v>7.0298933267179358</v>
      </c>
      <c r="Z52" s="112">
        <f t="shared" si="0"/>
        <v>6.9329280221516605</v>
      </c>
      <c r="AA52" s="112">
        <f t="shared" si="0"/>
        <v>6.7942210074189768</v>
      </c>
      <c r="AB52" s="112">
        <f t="shared" si="0"/>
        <v>7.0996139447824049</v>
      </c>
      <c r="AC52" s="112">
        <f t="shared" si="0"/>
        <v>7.5081488142070363</v>
      </c>
      <c r="AD52" s="112">
        <f t="shared" si="0"/>
        <v>7.1817105770637442</v>
      </c>
      <c r="AE52" s="112">
        <f t="shared" si="0"/>
        <v>7.267137448648068</v>
      </c>
      <c r="AF52" s="112">
        <f t="shared" si="0"/>
        <v>6.9055692855911257</v>
      </c>
      <c r="AG52" s="112">
        <f t="shared" si="0"/>
        <v>6.7164072845324716</v>
      </c>
      <c r="AH52" s="112">
        <f t="shared" si="0"/>
        <v>6.852305755347504</v>
      </c>
      <c r="AI52" s="112">
        <f t="shared" si="0"/>
        <v>7.0806337453040777</v>
      </c>
      <c r="AJ52" s="112">
        <f t="shared" si="0"/>
        <v>6.4316297713400745</v>
      </c>
      <c r="AK52" s="112">
        <f t="shared" si="0"/>
        <v>6.0948711134732925</v>
      </c>
      <c r="AL52" s="112">
        <f t="shared" si="0"/>
        <v>5.9664650133653936</v>
      </c>
      <c r="AM52" s="112">
        <f t="shared" si="0"/>
        <v>5.9642001271580183</v>
      </c>
      <c r="AN52" s="112">
        <f t="shared" si="0"/>
        <v>5.8788926063458211</v>
      </c>
      <c r="AO52" s="112">
        <f t="shared" si="0"/>
        <v>5.8774380206514687</v>
      </c>
      <c r="AP52" s="112">
        <f t="shared" si="0"/>
        <v>5.5571175356029583</v>
      </c>
      <c r="AQ52" s="112">
        <f t="shared" si="0"/>
        <v>5.5731630016090499</v>
      </c>
      <c r="AR52" s="112">
        <f t="shared" si="0"/>
        <v>5.3526623919710064</v>
      </c>
      <c r="AS52" s="112">
        <f t="shared" si="0"/>
        <v>5.5524819606135161</v>
      </c>
      <c r="AT52" s="112">
        <f t="shared" si="0"/>
        <v>5.4465320162918198</v>
      </c>
      <c r="AU52" s="112">
        <f t="shared" si="0"/>
        <v>5.4802044567995338</v>
      </c>
      <c r="AV52" s="112">
        <f t="shared" si="0"/>
        <v>5.2484626514740462</v>
      </c>
      <c r="AW52" s="112">
        <f t="shared" si="0"/>
        <v>5.2708490237294994</v>
      </c>
      <c r="AX52" s="112">
        <f t="shared" si="0"/>
        <v>5.1951955175337847</v>
      </c>
      <c r="AY52" s="112">
        <f t="shared" si="0"/>
        <v>4.8548907201719818</v>
      </c>
      <c r="AZ52" s="112">
        <f t="shared" si="0"/>
        <v>4.341213193629839</v>
      </c>
      <c r="BA52" s="112">
        <f t="shared" si="0"/>
        <v>4.1287669859098433</v>
      </c>
      <c r="BB52" s="112">
        <f t="shared" si="0"/>
        <v>3.8920801701161372</v>
      </c>
      <c r="BC52" s="112">
        <f t="shared" si="0"/>
        <v>4.0768039881989813</v>
      </c>
      <c r="BD52" s="112">
        <f t="shared" si="0"/>
        <v>3.9097373729997171</v>
      </c>
      <c r="BE52" s="112">
        <f t="shared" si="0"/>
        <v>4.2086087740384617</v>
      </c>
      <c r="BF52" s="112">
        <f t="shared" si="0"/>
        <v>4.07260632651617</v>
      </c>
      <c r="BG52" s="112">
        <f t="shared" si="0"/>
        <v>4.3172164482602797</v>
      </c>
      <c r="BH52" s="112">
        <f t="shared" si="0"/>
        <v>4.0360787172011658</v>
      </c>
      <c r="BI52" s="112">
        <f t="shared" si="0"/>
        <v>3.6860912093266678</v>
      </c>
      <c r="BJ52" s="112">
        <f t="shared" si="0"/>
        <v>3.4169882503259004</v>
      </c>
      <c r="BK52" s="112">
        <f t="shared" si="0"/>
        <v>3.0498711257464159</v>
      </c>
      <c r="BL52" s="112">
        <f t="shared" si="0"/>
        <v>2.7959737977312669</v>
      </c>
      <c r="BM52" s="112">
        <f t="shared" si="0"/>
        <v>2.5930692159205808</v>
      </c>
      <c r="BN52" s="112">
        <f t="shared" si="0"/>
        <v>2.520636384597648</v>
      </c>
      <c r="BO52" s="112">
        <f t="shared" ref="BO52:BS52" si="1">(BO51*100)/BO39</f>
        <v>2.3778244876510772</v>
      </c>
      <c r="BP52" s="112">
        <f t="shared" si="1"/>
        <v>2.2236533419200515</v>
      </c>
      <c r="BQ52" s="112">
        <f t="shared" si="1"/>
        <v>2.1531517481170241</v>
      </c>
      <c r="BR52" s="112">
        <f t="shared" si="1"/>
        <v>2.1625671990311139</v>
      </c>
      <c r="BS52" s="112">
        <f t="shared" si="1"/>
        <v>2.1138403401039207</v>
      </c>
    </row>
    <row r="53" spans="1:71" s="24" customFormat="1" x14ac:dyDescent="0.3">
      <c r="A53" s="57"/>
      <c r="B53" s="57"/>
      <c r="C53" s="97"/>
      <c r="D53" s="97"/>
      <c r="E53" s="97"/>
      <c r="F53" s="97"/>
      <c r="G53" s="97"/>
      <c r="H53" s="97"/>
      <c r="I53" s="97"/>
      <c r="J53" s="97"/>
      <c r="K53" s="97"/>
      <c r="L53" s="97"/>
      <c r="M53" s="97"/>
      <c r="N53" s="97"/>
      <c r="O53" s="97"/>
      <c r="P53" s="97"/>
      <c r="Q53" s="97"/>
    </row>
    <row r="54" spans="1:71" s="24" customFormat="1" x14ac:dyDescent="0.3">
      <c r="A54" s="278" t="s">
        <v>18</v>
      </c>
      <c r="B54" s="57"/>
      <c r="C54" s="97"/>
      <c r="D54" s="97"/>
      <c r="E54" s="97"/>
      <c r="F54" s="97"/>
      <c r="G54" s="97"/>
      <c r="H54" s="97"/>
      <c r="I54" s="97"/>
      <c r="J54" s="97"/>
      <c r="K54" s="97"/>
      <c r="L54" s="97"/>
      <c r="M54" s="97"/>
      <c r="N54" s="97"/>
      <c r="O54" s="97"/>
      <c r="P54" s="97"/>
      <c r="Q54" s="97"/>
    </row>
    <row r="55" spans="1:71" s="24" customFormat="1" x14ac:dyDescent="0.3">
      <c r="A55" s="57" t="s">
        <v>19</v>
      </c>
      <c r="B55" s="93">
        <v>5582</v>
      </c>
      <c r="C55" s="93">
        <v>5127</v>
      </c>
      <c r="D55" s="93">
        <v>5186</v>
      </c>
      <c r="E55" s="93">
        <v>4232</v>
      </c>
      <c r="F55" s="93">
        <v>4178</v>
      </c>
      <c r="G55" s="93">
        <v>4802</v>
      </c>
      <c r="H55" s="93">
        <v>5386</v>
      </c>
      <c r="I55" s="93">
        <v>5111</v>
      </c>
      <c r="J55" s="93">
        <v>4279</v>
      </c>
      <c r="K55" s="93">
        <v>4617</v>
      </c>
      <c r="L55" s="93">
        <v>4276</v>
      </c>
      <c r="M55" s="93">
        <v>4089</v>
      </c>
      <c r="N55" s="93">
        <v>4149</v>
      </c>
      <c r="O55" s="93">
        <v>4102</v>
      </c>
      <c r="P55" s="93">
        <v>4003</v>
      </c>
      <c r="Q55" s="93">
        <v>3873</v>
      </c>
      <c r="R55" s="93">
        <v>3410</v>
      </c>
      <c r="S55" s="93">
        <v>2889</v>
      </c>
      <c r="T55" s="93">
        <v>2621</v>
      </c>
      <c r="U55" s="93">
        <v>2500</v>
      </c>
      <c r="V55" s="93">
        <v>2697</v>
      </c>
      <c r="W55" s="93">
        <v>2537</v>
      </c>
      <c r="X55" s="93">
        <v>2668</v>
      </c>
      <c r="Y55" s="93">
        <v>2565</v>
      </c>
      <c r="Z55" s="93">
        <v>2684</v>
      </c>
      <c r="AA55" s="93">
        <v>2711</v>
      </c>
      <c r="AB55" s="93">
        <v>2766</v>
      </c>
      <c r="AC55" s="93">
        <v>3023</v>
      </c>
      <c r="AD55" s="93">
        <v>3096</v>
      </c>
      <c r="AE55" s="93">
        <v>3071</v>
      </c>
      <c r="AF55" s="93">
        <v>2728</v>
      </c>
      <c r="AG55" s="24">
        <v>2685</v>
      </c>
      <c r="AH55" s="24">
        <v>2922</v>
      </c>
      <c r="AI55" s="24">
        <v>2977</v>
      </c>
      <c r="AJ55" s="24">
        <v>2856</v>
      </c>
      <c r="AK55" s="24">
        <v>2624</v>
      </c>
      <c r="AL55" s="24">
        <v>2661</v>
      </c>
      <c r="AM55" s="24">
        <v>2749</v>
      </c>
      <c r="AN55" s="24">
        <v>2774</v>
      </c>
      <c r="AO55" s="24">
        <v>2661</v>
      </c>
      <c r="AP55" s="24">
        <v>2608</v>
      </c>
      <c r="AQ55" s="24">
        <v>2625</v>
      </c>
      <c r="AR55" s="24">
        <v>2583</v>
      </c>
      <c r="AS55" s="24">
        <v>2693</v>
      </c>
      <c r="AT55" s="24">
        <v>2589</v>
      </c>
      <c r="AU55" s="24">
        <v>2794</v>
      </c>
      <c r="AV55" s="24">
        <v>2651</v>
      </c>
      <c r="AW55" s="24">
        <v>2690</v>
      </c>
      <c r="AX55" s="24">
        <v>2790</v>
      </c>
      <c r="AY55" s="24">
        <v>2636</v>
      </c>
      <c r="AZ55" s="349">
        <v>2508</v>
      </c>
      <c r="BA55" s="349">
        <v>2357</v>
      </c>
      <c r="BB55" s="349">
        <v>2328</v>
      </c>
      <c r="BC55" s="349">
        <v>2421</v>
      </c>
      <c r="BD55" s="349">
        <v>2452</v>
      </c>
      <c r="BE55" s="349">
        <v>2584</v>
      </c>
      <c r="BF55" s="349">
        <v>2718</v>
      </c>
      <c r="BG55" s="349">
        <v>2684</v>
      </c>
      <c r="BH55" s="349">
        <v>2577</v>
      </c>
      <c r="BI55" s="349">
        <v>2356</v>
      </c>
      <c r="BJ55" s="349">
        <v>2325</v>
      </c>
      <c r="BK55" s="349">
        <v>1952</v>
      </c>
      <c r="BL55" s="349">
        <v>1770</v>
      </c>
      <c r="BM55" s="349">
        <v>1629</v>
      </c>
      <c r="BN55" s="349">
        <v>1575</v>
      </c>
      <c r="BO55" s="349">
        <v>1441</v>
      </c>
      <c r="BP55" s="93" t="s">
        <v>30</v>
      </c>
      <c r="BQ55" s="24">
        <v>1354</v>
      </c>
      <c r="BR55" s="24">
        <v>1425</v>
      </c>
      <c r="BS55" s="93" t="s">
        <v>30</v>
      </c>
    </row>
    <row r="56" spans="1:71" s="24" customFormat="1" x14ac:dyDescent="0.3">
      <c r="A56" s="57" t="s">
        <v>20</v>
      </c>
      <c r="B56" s="93">
        <v>4279</v>
      </c>
      <c r="C56" s="93">
        <v>3980</v>
      </c>
      <c r="D56" s="93">
        <v>4057</v>
      </c>
      <c r="E56" s="93">
        <v>3034</v>
      </c>
      <c r="F56" s="93">
        <v>3186</v>
      </c>
      <c r="G56" s="93">
        <v>3662</v>
      </c>
      <c r="H56" s="93">
        <v>4045</v>
      </c>
      <c r="I56" s="93">
        <v>3841</v>
      </c>
      <c r="J56" s="93">
        <v>2972</v>
      </c>
      <c r="K56" s="93">
        <v>3567</v>
      </c>
      <c r="L56" s="93">
        <v>3425</v>
      </c>
      <c r="M56" s="93">
        <v>3162</v>
      </c>
      <c r="N56" s="93">
        <v>3041</v>
      </c>
      <c r="O56" s="93">
        <v>3181</v>
      </c>
      <c r="P56" s="93">
        <v>3098</v>
      </c>
      <c r="Q56" s="93">
        <v>2743</v>
      </c>
      <c r="R56" s="93">
        <v>2646</v>
      </c>
      <c r="S56" s="93">
        <v>2105</v>
      </c>
      <c r="T56" s="93">
        <v>1960</v>
      </c>
      <c r="U56" s="93">
        <v>1897</v>
      </c>
      <c r="V56" s="93">
        <v>2075</v>
      </c>
      <c r="W56" s="93">
        <v>1892</v>
      </c>
      <c r="X56" s="93">
        <v>2110</v>
      </c>
      <c r="Y56" s="93">
        <v>1969</v>
      </c>
      <c r="Z56" s="93">
        <v>1923</v>
      </c>
      <c r="AA56" s="93">
        <v>1987</v>
      </c>
      <c r="AB56" s="93">
        <v>2089</v>
      </c>
      <c r="AC56" s="93">
        <v>2321</v>
      </c>
      <c r="AD56" s="93">
        <v>2304</v>
      </c>
      <c r="AE56" s="93">
        <v>2342</v>
      </c>
      <c r="AF56" s="93">
        <v>2078</v>
      </c>
      <c r="AG56" s="283">
        <v>2032</v>
      </c>
      <c r="AH56" s="283">
        <v>2194</v>
      </c>
      <c r="AI56" s="283">
        <v>2225</v>
      </c>
      <c r="AJ56" s="283">
        <v>2086</v>
      </c>
      <c r="AK56" s="283">
        <v>1963</v>
      </c>
      <c r="AL56" s="283">
        <v>2004</v>
      </c>
      <c r="AM56" s="283">
        <v>2129</v>
      </c>
      <c r="AN56" s="283">
        <v>2023</v>
      </c>
      <c r="AO56" s="93">
        <v>2052</v>
      </c>
      <c r="AP56" s="93">
        <v>1938</v>
      </c>
      <c r="AQ56" s="93">
        <v>1947</v>
      </c>
      <c r="AR56" s="93">
        <v>2025</v>
      </c>
      <c r="AS56" s="93">
        <v>2024</v>
      </c>
      <c r="AT56" s="93">
        <v>1971</v>
      </c>
      <c r="AU56" s="93">
        <v>2095</v>
      </c>
      <c r="AV56" s="93">
        <v>1992</v>
      </c>
      <c r="AW56" s="283">
        <v>1999</v>
      </c>
      <c r="AX56" s="283">
        <v>2050</v>
      </c>
      <c r="AY56" s="283">
        <v>1971</v>
      </c>
      <c r="AZ56" s="350">
        <v>1859</v>
      </c>
      <c r="BA56" s="350">
        <v>1760</v>
      </c>
      <c r="BB56" s="350">
        <v>1717</v>
      </c>
      <c r="BC56" s="350">
        <v>1766</v>
      </c>
      <c r="BD56" s="350">
        <v>1831</v>
      </c>
      <c r="BE56" s="350">
        <v>1898</v>
      </c>
      <c r="BF56" s="350">
        <v>1886</v>
      </c>
      <c r="BG56" s="350">
        <v>2093</v>
      </c>
      <c r="BH56" s="350">
        <v>1853</v>
      </c>
      <c r="BI56" s="350">
        <v>1729</v>
      </c>
      <c r="BJ56" s="350">
        <v>1633</v>
      </c>
      <c r="BK56" s="350">
        <v>1373</v>
      </c>
      <c r="BL56" s="350">
        <v>1380</v>
      </c>
      <c r="BM56" s="350">
        <v>1192</v>
      </c>
      <c r="BN56" s="350">
        <v>1158</v>
      </c>
      <c r="BO56" s="350">
        <v>1093</v>
      </c>
      <c r="BP56" s="93" t="s">
        <v>30</v>
      </c>
      <c r="BQ56" s="24">
        <v>993</v>
      </c>
      <c r="BR56" s="24">
        <v>1057</v>
      </c>
      <c r="BS56" s="93" t="s">
        <v>30</v>
      </c>
    </row>
    <row r="57" spans="1:71" s="24" customFormat="1" x14ac:dyDescent="0.3">
      <c r="A57" s="57" t="s">
        <v>21</v>
      </c>
      <c r="B57" s="93">
        <f>B55+B56</f>
        <v>9861</v>
      </c>
      <c r="C57" s="93">
        <f t="shared" ref="C57:BN57" si="2">C55+C56</f>
        <v>9107</v>
      </c>
      <c r="D57" s="93">
        <f t="shared" si="2"/>
        <v>9243</v>
      </c>
      <c r="E57" s="93">
        <f t="shared" si="2"/>
        <v>7266</v>
      </c>
      <c r="F57" s="93">
        <f t="shared" si="2"/>
        <v>7364</v>
      </c>
      <c r="G57" s="93">
        <f t="shared" si="2"/>
        <v>8464</v>
      </c>
      <c r="H57" s="93">
        <f t="shared" si="2"/>
        <v>9431</v>
      </c>
      <c r="I57" s="93">
        <f t="shared" si="2"/>
        <v>8952</v>
      </c>
      <c r="J57" s="93">
        <f t="shared" si="2"/>
        <v>7251</v>
      </c>
      <c r="K57" s="93">
        <f t="shared" si="2"/>
        <v>8184</v>
      </c>
      <c r="L57" s="93">
        <f t="shared" si="2"/>
        <v>7701</v>
      </c>
      <c r="M57" s="93">
        <f t="shared" si="2"/>
        <v>7251</v>
      </c>
      <c r="N57" s="93">
        <f t="shared" si="2"/>
        <v>7190</v>
      </c>
      <c r="O57" s="93">
        <f t="shared" si="2"/>
        <v>7283</v>
      </c>
      <c r="P57" s="93">
        <f t="shared" si="2"/>
        <v>7101</v>
      </c>
      <c r="Q57" s="93">
        <f t="shared" si="2"/>
        <v>6616</v>
      </c>
      <c r="R57" s="93">
        <f t="shared" si="2"/>
        <v>6056</v>
      </c>
      <c r="S57" s="93">
        <f t="shared" si="2"/>
        <v>4994</v>
      </c>
      <c r="T57" s="93">
        <f t="shared" si="2"/>
        <v>4581</v>
      </c>
      <c r="U57" s="93">
        <f t="shared" si="2"/>
        <v>4397</v>
      </c>
      <c r="V57" s="93">
        <f t="shared" si="2"/>
        <v>4772</v>
      </c>
      <c r="W57" s="93">
        <f t="shared" si="2"/>
        <v>4429</v>
      </c>
      <c r="X57" s="93">
        <f t="shared" si="2"/>
        <v>4778</v>
      </c>
      <c r="Y57" s="93">
        <f t="shared" si="2"/>
        <v>4534</v>
      </c>
      <c r="Z57" s="93">
        <f t="shared" si="2"/>
        <v>4607</v>
      </c>
      <c r="AA57" s="93">
        <f t="shared" si="2"/>
        <v>4698</v>
      </c>
      <c r="AB57" s="93">
        <f t="shared" si="2"/>
        <v>4855</v>
      </c>
      <c r="AC57" s="93">
        <f t="shared" si="2"/>
        <v>5344</v>
      </c>
      <c r="AD57" s="93">
        <f t="shared" si="2"/>
        <v>5400</v>
      </c>
      <c r="AE57" s="93">
        <f t="shared" si="2"/>
        <v>5413</v>
      </c>
      <c r="AF57" s="283">
        <f t="shared" si="2"/>
        <v>4806</v>
      </c>
      <c r="AG57" s="93">
        <f t="shared" si="2"/>
        <v>4717</v>
      </c>
      <c r="AH57" s="93">
        <f t="shared" si="2"/>
        <v>5116</v>
      </c>
      <c r="AI57" s="93">
        <f t="shared" si="2"/>
        <v>5202</v>
      </c>
      <c r="AJ57" s="93">
        <f t="shared" si="2"/>
        <v>4942</v>
      </c>
      <c r="AK57" s="93">
        <f t="shared" si="2"/>
        <v>4587</v>
      </c>
      <c r="AL57" s="93">
        <f t="shared" si="2"/>
        <v>4665</v>
      </c>
      <c r="AM57" s="93">
        <f t="shared" si="2"/>
        <v>4878</v>
      </c>
      <c r="AN57" s="93">
        <f t="shared" si="2"/>
        <v>4797</v>
      </c>
      <c r="AO57" s="93">
        <f t="shared" si="2"/>
        <v>4713</v>
      </c>
      <c r="AP57" s="93">
        <f t="shared" si="2"/>
        <v>4546</v>
      </c>
      <c r="AQ57" s="283">
        <f t="shared" si="2"/>
        <v>4572</v>
      </c>
      <c r="AR57" s="93">
        <f t="shared" si="2"/>
        <v>4608</v>
      </c>
      <c r="AS57" s="93">
        <f t="shared" si="2"/>
        <v>4717</v>
      </c>
      <c r="AT57" s="93">
        <f t="shared" si="2"/>
        <v>4560</v>
      </c>
      <c r="AU57" s="93">
        <f t="shared" si="2"/>
        <v>4889</v>
      </c>
      <c r="AV57" s="93">
        <f t="shared" si="2"/>
        <v>4643</v>
      </c>
      <c r="AW57" s="93">
        <f t="shared" si="2"/>
        <v>4689</v>
      </c>
      <c r="AX57" s="93">
        <f t="shared" si="2"/>
        <v>4840</v>
      </c>
      <c r="AY57" s="93">
        <f t="shared" si="2"/>
        <v>4607</v>
      </c>
      <c r="AZ57" s="283">
        <f t="shared" si="2"/>
        <v>4367</v>
      </c>
      <c r="BA57" s="283">
        <f t="shared" si="2"/>
        <v>4117</v>
      </c>
      <c r="BB57" s="283">
        <f t="shared" si="2"/>
        <v>4045</v>
      </c>
      <c r="BC57" s="283">
        <f t="shared" si="2"/>
        <v>4187</v>
      </c>
      <c r="BD57" s="93">
        <f t="shared" si="2"/>
        <v>4283</v>
      </c>
      <c r="BE57" s="93">
        <f t="shared" si="2"/>
        <v>4482</v>
      </c>
      <c r="BF57" s="93">
        <f t="shared" si="2"/>
        <v>4604</v>
      </c>
      <c r="BG57" s="93">
        <f t="shared" si="2"/>
        <v>4777</v>
      </c>
      <c r="BH57" s="93">
        <f t="shared" si="2"/>
        <v>4430</v>
      </c>
      <c r="BI57" s="93">
        <f t="shared" si="2"/>
        <v>4085</v>
      </c>
      <c r="BJ57" s="93">
        <f t="shared" si="2"/>
        <v>3958</v>
      </c>
      <c r="BK57" s="93">
        <f t="shared" si="2"/>
        <v>3325</v>
      </c>
      <c r="BL57" s="93">
        <f t="shared" si="2"/>
        <v>3150</v>
      </c>
      <c r="BM57" s="93">
        <f t="shared" si="2"/>
        <v>2821</v>
      </c>
      <c r="BN57" s="93">
        <f t="shared" si="2"/>
        <v>2733</v>
      </c>
      <c r="BO57" s="93">
        <f t="shared" ref="BO57" si="3">BO55+BO56</f>
        <v>2534</v>
      </c>
      <c r="BP57" s="24">
        <v>2417</v>
      </c>
      <c r="BQ57" s="24">
        <v>2347</v>
      </c>
      <c r="BR57" s="24">
        <v>2482</v>
      </c>
      <c r="BS57" s="24">
        <v>2327</v>
      </c>
    </row>
    <row r="58" spans="1:71" s="24" customFormat="1" x14ac:dyDescent="0.3">
      <c r="A58" s="96"/>
      <c r="B58" s="96"/>
      <c r="C58" s="96"/>
      <c r="D58" s="96"/>
      <c r="E58" s="96"/>
      <c r="F58" s="96"/>
      <c r="G58" s="96"/>
      <c r="H58" s="96"/>
      <c r="I58" s="96"/>
      <c r="J58" s="96"/>
      <c r="K58" s="96"/>
      <c r="L58" s="96"/>
      <c r="M58" s="96"/>
      <c r="N58" s="96"/>
      <c r="O58" s="96"/>
      <c r="P58" s="96"/>
      <c r="Q58" s="96"/>
      <c r="R58" s="114"/>
      <c r="S58" s="114"/>
      <c r="T58" s="114"/>
      <c r="U58" s="114"/>
      <c r="V58" s="114"/>
      <c r="W58" s="114"/>
      <c r="AF58" s="347"/>
    </row>
    <row r="59" spans="1:71" s="24" customFormat="1" x14ac:dyDescent="0.3">
      <c r="A59" s="113" t="s">
        <v>650</v>
      </c>
      <c r="B59" s="113"/>
      <c r="C59" s="113"/>
      <c r="D59" s="113"/>
      <c r="E59" s="113"/>
      <c r="F59" s="113"/>
      <c r="G59" s="113"/>
      <c r="H59" s="113"/>
      <c r="I59" s="113"/>
      <c r="J59" s="113"/>
      <c r="K59" s="113"/>
      <c r="L59" s="113"/>
      <c r="M59" s="113"/>
      <c r="N59" s="113"/>
      <c r="O59" s="113"/>
      <c r="P59" s="113"/>
      <c r="Q59" s="113"/>
      <c r="R59" s="114"/>
      <c r="S59" s="114"/>
      <c r="T59" s="114"/>
      <c r="U59" s="114"/>
      <c r="V59" s="114"/>
      <c r="W59" s="114"/>
      <c r="AF59" s="347"/>
    </row>
    <row r="60" spans="1:71" s="24" customFormat="1" x14ac:dyDescent="0.3">
      <c r="A60" s="57" t="s">
        <v>8</v>
      </c>
      <c r="B60" s="114">
        <f t="shared" ref="B60:AG60" si="4">B31-B43</f>
        <v>15003</v>
      </c>
      <c r="C60" s="114">
        <f t="shared" si="4"/>
        <v>16003</v>
      </c>
      <c r="D60" s="114">
        <f t="shared" si="4"/>
        <v>16349</v>
      </c>
      <c r="E60" s="114">
        <f t="shared" si="4"/>
        <v>14955</v>
      </c>
      <c r="F60" s="114">
        <f t="shared" si="4"/>
        <v>15823</v>
      </c>
      <c r="G60" s="114">
        <f t="shared" si="4"/>
        <v>22858</v>
      </c>
      <c r="H60" s="114">
        <f t="shared" si="4"/>
        <v>17190</v>
      </c>
      <c r="I60" s="114">
        <f t="shared" si="4"/>
        <v>16608</v>
      </c>
      <c r="J60" s="114">
        <f t="shared" si="4"/>
        <v>16209</v>
      </c>
      <c r="K60" s="114">
        <f t="shared" si="4"/>
        <v>17771</v>
      </c>
      <c r="L60" s="114">
        <f t="shared" si="4"/>
        <v>17670</v>
      </c>
      <c r="M60" s="114">
        <f t="shared" si="4"/>
        <v>17821</v>
      </c>
      <c r="N60" s="114">
        <f t="shared" si="4"/>
        <v>19099</v>
      </c>
      <c r="O60" s="114">
        <f t="shared" si="4"/>
        <v>19791</v>
      </c>
      <c r="P60" s="114">
        <f t="shared" si="4"/>
        <v>19656</v>
      </c>
      <c r="Q60" s="114">
        <f t="shared" si="4"/>
        <v>21609</v>
      </c>
      <c r="R60" s="114">
        <f t="shared" si="4"/>
        <v>18817</v>
      </c>
      <c r="S60" s="114">
        <f t="shared" si="4"/>
        <v>19195</v>
      </c>
      <c r="T60" s="114">
        <f t="shared" si="4"/>
        <v>19503</v>
      </c>
      <c r="U60" s="114">
        <f t="shared" si="4"/>
        <v>20583</v>
      </c>
      <c r="V60" s="114">
        <f t="shared" si="4"/>
        <v>21465</v>
      </c>
      <c r="W60" s="114">
        <f t="shared" si="4"/>
        <v>22785</v>
      </c>
      <c r="X60" s="114">
        <f t="shared" si="4"/>
        <v>22368</v>
      </c>
      <c r="Y60" s="114">
        <f t="shared" si="4"/>
        <v>23303</v>
      </c>
      <c r="Z60" s="114">
        <f t="shared" si="4"/>
        <v>24125</v>
      </c>
      <c r="AA60" s="114">
        <f t="shared" si="4"/>
        <v>24846</v>
      </c>
      <c r="AB60" s="114">
        <f t="shared" si="4"/>
        <v>24216</v>
      </c>
      <c r="AC60" s="114">
        <f t="shared" si="4"/>
        <v>25036</v>
      </c>
      <c r="AD60" s="114">
        <f t="shared" si="4"/>
        <v>27103</v>
      </c>
      <c r="AE60" s="114">
        <f t="shared" si="4"/>
        <v>26798</v>
      </c>
      <c r="AF60" s="114">
        <f t="shared" si="4"/>
        <v>24823</v>
      </c>
      <c r="AG60" s="114">
        <f t="shared" si="4"/>
        <v>25105</v>
      </c>
      <c r="AH60" s="114">
        <f t="shared" ref="AH60:BM60" si="5">AH31-AH43</f>
        <v>26547</v>
      </c>
      <c r="AI60" s="114">
        <f t="shared" si="5"/>
        <v>26380</v>
      </c>
      <c r="AJ60" s="114">
        <f t="shared" si="5"/>
        <v>28366</v>
      </c>
      <c r="AK60" s="114">
        <f t="shared" si="5"/>
        <v>27486</v>
      </c>
      <c r="AL60" s="114">
        <f t="shared" si="5"/>
        <v>29029</v>
      </c>
      <c r="AM60" s="114">
        <f t="shared" si="5"/>
        <v>30037</v>
      </c>
      <c r="AN60" s="114">
        <f t="shared" si="5"/>
        <v>30220</v>
      </c>
      <c r="AO60" s="114">
        <f t="shared" si="5"/>
        <v>29861</v>
      </c>
      <c r="AP60" s="114">
        <f t="shared" si="5"/>
        <v>30594</v>
      </c>
      <c r="AQ60" s="114">
        <f t="shared" si="5"/>
        <v>30703</v>
      </c>
      <c r="AR60" s="114">
        <f t="shared" si="5"/>
        <v>32287</v>
      </c>
      <c r="AS60" s="114">
        <f t="shared" si="5"/>
        <v>31513</v>
      </c>
      <c r="AT60" s="114">
        <f t="shared" si="5"/>
        <v>30646</v>
      </c>
      <c r="AU60" s="114">
        <f t="shared" si="5"/>
        <v>33417</v>
      </c>
      <c r="AV60" s="114">
        <f t="shared" si="5"/>
        <v>33295</v>
      </c>
      <c r="AW60" s="114">
        <f t="shared" si="5"/>
        <v>33248</v>
      </c>
      <c r="AX60" s="114">
        <f t="shared" si="5"/>
        <v>35036</v>
      </c>
      <c r="AY60" s="114">
        <f t="shared" si="5"/>
        <v>35553</v>
      </c>
      <c r="AZ60" s="114">
        <f t="shared" si="5"/>
        <v>37853</v>
      </c>
      <c r="BA60" s="114">
        <f t="shared" si="5"/>
        <v>37457</v>
      </c>
      <c r="BB60" s="114">
        <f t="shared" si="5"/>
        <v>39056</v>
      </c>
      <c r="BC60" s="114">
        <f t="shared" si="5"/>
        <v>38161</v>
      </c>
      <c r="BD60" s="114">
        <f t="shared" si="5"/>
        <v>40278</v>
      </c>
      <c r="BE60" s="114">
        <f t="shared" si="5"/>
        <v>39040</v>
      </c>
      <c r="BF60" s="114">
        <f t="shared" si="5"/>
        <v>41858</v>
      </c>
      <c r="BG60" s="114">
        <f t="shared" si="5"/>
        <v>40098</v>
      </c>
      <c r="BH60" s="114">
        <f t="shared" si="5"/>
        <v>40114</v>
      </c>
      <c r="BI60" s="114">
        <f t="shared" si="5"/>
        <v>39763</v>
      </c>
      <c r="BJ60" s="114">
        <f t="shared" si="5"/>
        <v>42662</v>
      </c>
      <c r="BK60" s="114">
        <f t="shared" si="5"/>
        <v>39382</v>
      </c>
      <c r="BL60" s="114">
        <f t="shared" si="5"/>
        <v>41037</v>
      </c>
      <c r="BM60" s="114">
        <f t="shared" si="5"/>
        <v>39501</v>
      </c>
      <c r="BN60" s="114">
        <f t="shared" ref="BN60:BS60" si="6">BN31-BN43</f>
        <v>39468</v>
      </c>
      <c r="BO60" s="114">
        <f t="shared" si="6"/>
        <v>38008</v>
      </c>
      <c r="BP60" s="114">
        <f t="shared" si="6"/>
        <v>39557</v>
      </c>
      <c r="BQ60" s="114">
        <f t="shared" si="6"/>
        <v>39274</v>
      </c>
      <c r="BR60" s="114">
        <f t="shared" si="6"/>
        <v>41676</v>
      </c>
      <c r="BS60" s="114">
        <f t="shared" si="6"/>
        <v>39720</v>
      </c>
    </row>
    <row r="61" spans="1:71" s="24" customFormat="1" x14ac:dyDescent="0.3">
      <c r="A61" s="24" t="s">
        <v>9</v>
      </c>
      <c r="B61" s="114">
        <f t="shared" ref="B61:AG61" si="7">B32-B44</f>
        <v>13668</v>
      </c>
      <c r="C61" s="114">
        <f t="shared" si="7"/>
        <v>13415</v>
      </c>
      <c r="D61" s="114">
        <f t="shared" si="7"/>
        <v>13929</v>
      </c>
      <c r="E61" s="114">
        <f t="shared" si="7"/>
        <v>12678</v>
      </c>
      <c r="F61" s="114">
        <f t="shared" si="7"/>
        <v>13226</v>
      </c>
      <c r="G61" s="114">
        <f t="shared" si="7"/>
        <v>17223</v>
      </c>
      <c r="H61" s="114">
        <f t="shared" si="7"/>
        <v>14163</v>
      </c>
      <c r="I61" s="114">
        <f t="shared" si="7"/>
        <v>13583</v>
      </c>
      <c r="J61" s="114">
        <f t="shared" si="7"/>
        <v>13219</v>
      </c>
      <c r="K61" s="114">
        <f t="shared" si="7"/>
        <v>14863</v>
      </c>
      <c r="L61" s="114">
        <f t="shared" si="7"/>
        <v>14287</v>
      </c>
      <c r="M61" s="114">
        <f t="shared" si="7"/>
        <v>13790</v>
      </c>
      <c r="N61" s="114">
        <f t="shared" si="7"/>
        <v>14366</v>
      </c>
      <c r="O61" s="114">
        <f t="shared" si="7"/>
        <v>14807</v>
      </c>
      <c r="P61" s="114">
        <f t="shared" si="7"/>
        <v>15789</v>
      </c>
      <c r="Q61" s="114">
        <f t="shared" si="7"/>
        <v>15130</v>
      </c>
      <c r="R61" s="114">
        <f t="shared" si="7"/>
        <v>14352</v>
      </c>
      <c r="S61" s="114">
        <f t="shared" si="7"/>
        <v>15684</v>
      </c>
      <c r="T61" s="114">
        <f t="shared" si="7"/>
        <v>15624</v>
      </c>
      <c r="U61" s="114">
        <f t="shared" si="7"/>
        <v>16308</v>
      </c>
      <c r="V61" s="114">
        <f t="shared" si="7"/>
        <v>17406</v>
      </c>
      <c r="W61" s="114">
        <f t="shared" si="7"/>
        <v>17308</v>
      </c>
      <c r="X61" s="114">
        <f t="shared" si="7"/>
        <v>17556</v>
      </c>
      <c r="Y61" s="114">
        <f t="shared" si="7"/>
        <v>17522</v>
      </c>
      <c r="Z61" s="114">
        <f t="shared" si="7"/>
        <v>17917</v>
      </c>
      <c r="AA61" s="114">
        <f t="shared" si="7"/>
        <v>19084</v>
      </c>
      <c r="AB61" s="114">
        <f t="shared" si="7"/>
        <v>19032</v>
      </c>
      <c r="AC61" s="114">
        <f t="shared" si="7"/>
        <v>19276</v>
      </c>
      <c r="AD61" s="114">
        <f t="shared" si="7"/>
        <v>20476</v>
      </c>
      <c r="AE61" s="114">
        <f t="shared" si="7"/>
        <v>19928</v>
      </c>
      <c r="AF61" s="114">
        <f t="shared" si="7"/>
        <v>19244</v>
      </c>
      <c r="AG61" s="114">
        <f t="shared" si="7"/>
        <v>19341</v>
      </c>
      <c r="AH61" s="114">
        <f t="shared" ref="AH61:BM61" si="8">AH32-AH44</f>
        <v>20266</v>
      </c>
      <c r="AI61" s="114">
        <f t="shared" si="8"/>
        <v>20197</v>
      </c>
      <c r="AJ61" s="114">
        <f t="shared" si="8"/>
        <v>20722</v>
      </c>
      <c r="AK61" s="114">
        <f t="shared" si="8"/>
        <v>20965</v>
      </c>
      <c r="AL61" s="114">
        <f t="shared" si="8"/>
        <v>21340</v>
      </c>
      <c r="AM61" s="114">
        <f t="shared" si="8"/>
        <v>22303</v>
      </c>
      <c r="AN61" s="114">
        <f t="shared" si="8"/>
        <v>22124</v>
      </c>
      <c r="AO61" s="114">
        <f t="shared" si="8"/>
        <v>21517</v>
      </c>
      <c r="AP61" s="114">
        <f t="shared" si="8"/>
        <v>21499</v>
      </c>
      <c r="AQ61" s="114">
        <f t="shared" si="8"/>
        <v>21492</v>
      </c>
      <c r="AR61" s="114">
        <f t="shared" si="8"/>
        <v>22758</v>
      </c>
      <c r="AS61" s="114">
        <f t="shared" si="8"/>
        <v>22912</v>
      </c>
      <c r="AT61" s="114">
        <f t="shared" si="8"/>
        <v>22447</v>
      </c>
      <c r="AU61" s="114">
        <f t="shared" si="8"/>
        <v>23758</v>
      </c>
      <c r="AV61" s="114">
        <f t="shared" si="8"/>
        <v>23365</v>
      </c>
      <c r="AW61" s="114">
        <f t="shared" si="8"/>
        <v>23327</v>
      </c>
      <c r="AX61" s="114">
        <f t="shared" si="8"/>
        <v>24628</v>
      </c>
      <c r="AY61" s="114">
        <f t="shared" si="8"/>
        <v>25678</v>
      </c>
      <c r="AZ61" s="114">
        <f t="shared" si="8"/>
        <v>26450</v>
      </c>
      <c r="BA61" s="114">
        <f t="shared" si="8"/>
        <v>26922</v>
      </c>
      <c r="BB61" s="114">
        <f t="shared" si="8"/>
        <v>27557</v>
      </c>
      <c r="BC61" s="114">
        <f t="shared" si="8"/>
        <v>27272</v>
      </c>
      <c r="BD61" s="114">
        <f t="shared" si="8"/>
        <v>28957</v>
      </c>
      <c r="BE61" s="114">
        <f t="shared" si="8"/>
        <v>27910</v>
      </c>
      <c r="BF61" s="114">
        <f t="shared" si="8"/>
        <v>29275</v>
      </c>
      <c r="BG61" s="114">
        <f t="shared" si="8"/>
        <v>29593</v>
      </c>
      <c r="BH61" s="114">
        <f t="shared" si="8"/>
        <v>28899</v>
      </c>
      <c r="BI61" s="114">
        <f t="shared" si="8"/>
        <v>29784</v>
      </c>
      <c r="BJ61" s="114">
        <f t="shared" si="8"/>
        <v>29987</v>
      </c>
      <c r="BK61" s="114">
        <f t="shared" si="8"/>
        <v>28775</v>
      </c>
      <c r="BL61" s="114">
        <f t="shared" si="8"/>
        <v>30197</v>
      </c>
      <c r="BM61" s="114">
        <f t="shared" si="8"/>
        <v>28817</v>
      </c>
      <c r="BN61" s="114">
        <f t="shared" ref="BN61:BS61" si="9">BN32-BN44</f>
        <v>28596</v>
      </c>
      <c r="BO61" s="114">
        <f t="shared" si="9"/>
        <v>28486</v>
      </c>
      <c r="BP61" s="114">
        <f t="shared" si="9"/>
        <v>28871</v>
      </c>
      <c r="BQ61" s="114">
        <f t="shared" si="9"/>
        <v>28534</v>
      </c>
      <c r="BR61" s="114">
        <f t="shared" si="9"/>
        <v>30071</v>
      </c>
      <c r="BS61" s="114">
        <f t="shared" si="9"/>
        <v>28822</v>
      </c>
    </row>
    <row r="62" spans="1:71" s="24" customFormat="1" x14ac:dyDescent="0.3">
      <c r="A62" s="24" t="s">
        <v>10</v>
      </c>
      <c r="B62" s="114">
        <f t="shared" ref="B62:AG62" si="10">B33-B45</f>
        <v>5460</v>
      </c>
      <c r="C62" s="114">
        <f t="shared" si="10"/>
        <v>6262</v>
      </c>
      <c r="D62" s="114">
        <f t="shared" si="10"/>
        <v>6185</v>
      </c>
      <c r="E62" s="114">
        <f t="shared" si="10"/>
        <v>5489</v>
      </c>
      <c r="F62" s="114">
        <f t="shared" si="10"/>
        <v>6044</v>
      </c>
      <c r="G62" s="114">
        <f t="shared" si="10"/>
        <v>7512</v>
      </c>
      <c r="H62" s="114">
        <f t="shared" si="10"/>
        <v>6666</v>
      </c>
      <c r="I62" s="114">
        <f t="shared" si="10"/>
        <v>6041</v>
      </c>
      <c r="J62" s="114">
        <f t="shared" si="10"/>
        <v>6145</v>
      </c>
      <c r="K62" s="114">
        <f t="shared" si="10"/>
        <v>6815</v>
      </c>
      <c r="L62" s="114">
        <f t="shared" si="10"/>
        <v>6316</v>
      </c>
      <c r="M62" s="114">
        <f t="shared" si="10"/>
        <v>6628</v>
      </c>
      <c r="N62" s="114">
        <f t="shared" si="10"/>
        <v>7313</v>
      </c>
      <c r="O62" s="114">
        <f t="shared" si="10"/>
        <v>6998</v>
      </c>
      <c r="P62" s="114">
        <f t="shared" si="10"/>
        <v>7075</v>
      </c>
      <c r="Q62" s="114">
        <f t="shared" si="10"/>
        <v>7458</v>
      </c>
      <c r="R62" s="114">
        <f t="shared" si="10"/>
        <v>6698</v>
      </c>
      <c r="S62" s="114">
        <f t="shared" si="10"/>
        <v>6871</v>
      </c>
      <c r="T62" s="114">
        <f t="shared" si="10"/>
        <v>7115</v>
      </c>
      <c r="U62" s="114">
        <f t="shared" si="10"/>
        <v>7621</v>
      </c>
      <c r="V62" s="114">
        <f t="shared" si="10"/>
        <v>7487</v>
      </c>
      <c r="W62" s="114">
        <f t="shared" si="10"/>
        <v>8192</v>
      </c>
      <c r="X62" s="114">
        <f t="shared" si="10"/>
        <v>7914</v>
      </c>
      <c r="Y62" s="114">
        <f t="shared" si="10"/>
        <v>8323</v>
      </c>
      <c r="Z62" s="114">
        <f t="shared" si="10"/>
        <v>8417</v>
      </c>
      <c r="AA62" s="114">
        <f t="shared" si="10"/>
        <v>8808</v>
      </c>
      <c r="AB62" s="114">
        <f t="shared" si="10"/>
        <v>8482</v>
      </c>
      <c r="AC62" s="114">
        <f t="shared" si="10"/>
        <v>8688</v>
      </c>
      <c r="AD62" s="114">
        <f t="shared" si="10"/>
        <v>8886</v>
      </c>
      <c r="AE62" s="114">
        <f t="shared" si="10"/>
        <v>9698</v>
      </c>
      <c r="AF62" s="114">
        <f t="shared" si="10"/>
        <v>8617</v>
      </c>
      <c r="AG62" s="114">
        <f t="shared" si="10"/>
        <v>8664</v>
      </c>
      <c r="AH62" s="114">
        <f t="shared" ref="AH62:BM62" si="11">AH33-AH45</f>
        <v>9857</v>
      </c>
      <c r="AI62" s="114">
        <f t="shared" si="11"/>
        <v>9242</v>
      </c>
      <c r="AJ62" s="114">
        <f t="shared" si="11"/>
        <v>9683</v>
      </c>
      <c r="AK62" s="114">
        <f t="shared" si="11"/>
        <v>9475</v>
      </c>
      <c r="AL62" s="114">
        <f t="shared" si="11"/>
        <v>9680</v>
      </c>
      <c r="AM62" s="114">
        <f t="shared" si="11"/>
        <v>10344</v>
      </c>
      <c r="AN62" s="114">
        <f t="shared" si="11"/>
        <v>10399</v>
      </c>
      <c r="AO62" s="114">
        <f t="shared" si="11"/>
        <v>10237</v>
      </c>
      <c r="AP62" s="114">
        <f t="shared" si="11"/>
        <v>10649</v>
      </c>
      <c r="AQ62" s="114">
        <f t="shared" si="11"/>
        <v>10651</v>
      </c>
      <c r="AR62" s="114">
        <f t="shared" si="11"/>
        <v>11449</v>
      </c>
      <c r="AS62" s="114">
        <f t="shared" si="11"/>
        <v>10947</v>
      </c>
      <c r="AT62" s="114">
        <f t="shared" si="11"/>
        <v>10798</v>
      </c>
      <c r="AU62" s="114">
        <f t="shared" si="11"/>
        <v>11628</v>
      </c>
      <c r="AV62" s="114">
        <f t="shared" si="11"/>
        <v>11630</v>
      </c>
      <c r="AW62" s="114">
        <f t="shared" si="11"/>
        <v>12023</v>
      </c>
      <c r="AX62" s="114">
        <f t="shared" si="11"/>
        <v>12428</v>
      </c>
      <c r="AY62" s="114">
        <f t="shared" si="11"/>
        <v>12553</v>
      </c>
      <c r="AZ62" s="114">
        <f t="shared" si="11"/>
        <v>13850</v>
      </c>
      <c r="BA62" s="114">
        <f t="shared" si="11"/>
        <v>13516</v>
      </c>
      <c r="BB62" s="114">
        <f t="shared" si="11"/>
        <v>14280</v>
      </c>
      <c r="BC62" s="114">
        <f t="shared" si="11"/>
        <v>14058</v>
      </c>
      <c r="BD62" s="114">
        <f t="shared" si="11"/>
        <v>15362</v>
      </c>
      <c r="BE62" s="114">
        <f t="shared" si="11"/>
        <v>15095</v>
      </c>
      <c r="BF62" s="114">
        <f t="shared" si="11"/>
        <v>16383</v>
      </c>
      <c r="BG62" s="114">
        <f t="shared" si="11"/>
        <v>15402</v>
      </c>
      <c r="BH62" s="114">
        <f t="shared" si="11"/>
        <v>15757</v>
      </c>
      <c r="BI62" s="114">
        <f t="shared" si="11"/>
        <v>15950</v>
      </c>
      <c r="BJ62" s="114">
        <f t="shared" si="11"/>
        <v>17417</v>
      </c>
      <c r="BK62" s="114">
        <f t="shared" si="11"/>
        <v>15732</v>
      </c>
      <c r="BL62" s="114">
        <f t="shared" si="11"/>
        <v>16594</v>
      </c>
      <c r="BM62" s="114">
        <f t="shared" si="11"/>
        <v>15868</v>
      </c>
      <c r="BN62" s="114">
        <f t="shared" ref="BN62:BS62" si="12">BN33-BN45</f>
        <v>16128</v>
      </c>
      <c r="BO62" s="114">
        <f t="shared" si="12"/>
        <v>15986</v>
      </c>
      <c r="BP62" s="114">
        <f t="shared" si="12"/>
        <v>16013</v>
      </c>
      <c r="BQ62" s="114">
        <f t="shared" si="12"/>
        <v>16631</v>
      </c>
      <c r="BR62" s="114">
        <f t="shared" si="12"/>
        <v>17585</v>
      </c>
      <c r="BS62" s="114">
        <f t="shared" si="12"/>
        <v>16639</v>
      </c>
    </row>
    <row r="63" spans="1:71" s="24" customFormat="1" x14ac:dyDescent="0.3">
      <c r="A63" s="24" t="s">
        <v>11</v>
      </c>
      <c r="B63" s="114">
        <f t="shared" ref="B63:AG63" si="13">B34-B46</f>
        <v>3735</v>
      </c>
      <c r="C63" s="114">
        <f t="shared" si="13"/>
        <v>3903</v>
      </c>
      <c r="D63" s="114">
        <f t="shared" si="13"/>
        <v>4209</v>
      </c>
      <c r="E63" s="114">
        <f t="shared" si="13"/>
        <v>3764</v>
      </c>
      <c r="F63" s="114">
        <f t="shared" si="13"/>
        <v>3808</v>
      </c>
      <c r="G63" s="114">
        <f t="shared" si="13"/>
        <v>4767</v>
      </c>
      <c r="H63" s="114">
        <f t="shared" si="13"/>
        <v>4273</v>
      </c>
      <c r="I63" s="114">
        <f t="shared" si="13"/>
        <v>4198</v>
      </c>
      <c r="J63" s="114">
        <f t="shared" si="13"/>
        <v>4038</v>
      </c>
      <c r="K63" s="114">
        <f t="shared" si="13"/>
        <v>4256</v>
      </c>
      <c r="L63" s="114">
        <f t="shared" si="13"/>
        <v>4275</v>
      </c>
      <c r="M63" s="114">
        <f t="shared" si="13"/>
        <v>4451</v>
      </c>
      <c r="N63" s="114">
        <f t="shared" si="13"/>
        <v>4368</v>
      </c>
      <c r="O63" s="114">
        <f t="shared" si="13"/>
        <v>4514</v>
      </c>
      <c r="P63" s="114">
        <f t="shared" si="13"/>
        <v>4605</v>
      </c>
      <c r="Q63" s="114">
        <f t="shared" si="13"/>
        <v>4603</v>
      </c>
      <c r="R63" s="114">
        <f t="shared" si="13"/>
        <v>4368</v>
      </c>
      <c r="S63" s="114">
        <f t="shared" si="13"/>
        <v>4558</v>
      </c>
      <c r="T63" s="114">
        <f t="shared" si="13"/>
        <v>4672</v>
      </c>
      <c r="U63" s="114">
        <f t="shared" si="13"/>
        <v>4618</v>
      </c>
      <c r="V63" s="114">
        <f t="shared" si="13"/>
        <v>5102</v>
      </c>
      <c r="W63" s="114">
        <f t="shared" si="13"/>
        <v>4874</v>
      </c>
      <c r="X63" s="114">
        <f t="shared" si="13"/>
        <v>5187</v>
      </c>
      <c r="Y63" s="114">
        <f t="shared" si="13"/>
        <v>4950</v>
      </c>
      <c r="Z63" s="114">
        <f t="shared" si="13"/>
        <v>5252</v>
      </c>
      <c r="AA63" s="114">
        <f t="shared" si="13"/>
        <v>5403</v>
      </c>
      <c r="AB63" s="114">
        <f t="shared" si="13"/>
        <v>5352</v>
      </c>
      <c r="AC63" s="114">
        <f t="shared" si="13"/>
        <v>5932</v>
      </c>
      <c r="AD63" s="114">
        <f t="shared" si="13"/>
        <v>6264</v>
      </c>
      <c r="AE63" s="114">
        <f t="shared" si="13"/>
        <v>6000</v>
      </c>
      <c r="AF63" s="114">
        <f t="shared" si="13"/>
        <v>5597</v>
      </c>
      <c r="AG63" s="114">
        <f t="shared" si="13"/>
        <v>5655</v>
      </c>
      <c r="AH63" s="114">
        <f t="shared" ref="AH63:BM63" si="14">AH34-AH46</f>
        <v>6033</v>
      </c>
      <c r="AI63" s="114">
        <f t="shared" si="14"/>
        <v>5819</v>
      </c>
      <c r="AJ63" s="114">
        <f t="shared" si="14"/>
        <v>6276</v>
      </c>
      <c r="AK63" s="114">
        <f t="shared" si="14"/>
        <v>5929</v>
      </c>
      <c r="AL63" s="114">
        <f t="shared" si="14"/>
        <v>6324</v>
      </c>
      <c r="AM63" s="114">
        <f t="shared" si="14"/>
        <v>6756</v>
      </c>
      <c r="AN63" s="114">
        <f t="shared" si="14"/>
        <v>6637</v>
      </c>
      <c r="AO63" s="114">
        <f t="shared" si="14"/>
        <v>6587</v>
      </c>
      <c r="AP63" s="114">
        <f t="shared" si="14"/>
        <v>6791</v>
      </c>
      <c r="AQ63" s="114">
        <f t="shared" si="14"/>
        <v>7105</v>
      </c>
      <c r="AR63" s="114">
        <f t="shared" si="14"/>
        <v>7216</v>
      </c>
      <c r="AS63" s="114">
        <f t="shared" si="14"/>
        <v>7173</v>
      </c>
      <c r="AT63" s="114">
        <f t="shared" si="14"/>
        <v>7294</v>
      </c>
      <c r="AU63" s="114">
        <f t="shared" si="14"/>
        <v>7521</v>
      </c>
      <c r="AV63" s="114">
        <f t="shared" si="14"/>
        <v>7407</v>
      </c>
      <c r="AW63" s="114">
        <f t="shared" si="14"/>
        <v>7367</v>
      </c>
      <c r="AX63" s="114">
        <f t="shared" si="14"/>
        <v>7823</v>
      </c>
      <c r="AY63" s="114">
        <f t="shared" si="14"/>
        <v>7802</v>
      </c>
      <c r="AZ63" s="114">
        <f t="shared" si="14"/>
        <v>8509</v>
      </c>
      <c r="BA63" s="114">
        <f t="shared" si="14"/>
        <v>8403</v>
      </c>
      <c r="BB63" s="114">
        <f t="shared" si="14"/>
        <v>8967</v>
      </c>
      <c r="BC63" s="114">
        <f t="shared" si="14"/>
        <v>8725</v>
      </c>
      <c r="BD63" s="114">
        <f t="shared" si="14"/>
        <v>9571</v>
      </c>
      <c r="BE63" s="114">
        <f t="shared" si="14"/>
        <v>8990</v>
      </c>
      <c r="BF63" s="114">
        <f t="shared" si="14"/>
        <v>9771</v>
      </c>
      <c r="BG63" s="114">
        <f t="shared" si="14"/>
        <v>9305</v>
      </c>
      <c r="BH63" s="114">
        <f t="shared" si="14"/>
        <v>9371</v>
      </c>
      <c r="BI63" s="114">
        <f t="shared" si="14"/>
        <v>9581</v>
      </c>
      <c r="BJ63" s="114">
        <f t="shared" si="14"/>
        <v>9904</v>
      </c>
      <c r="BK63" s="114">
        <f t="shared" si="14"/>
        <v>9708</v>
      </c>
      <c r="BL63" s="114">
        <f t="shared" si="14"/>
        <v>9690</v>
      </c>
      <c r="BM63" s="114">
        <f t="shared" si="14"/>
        <v>9551</v>
      </c>
      <c r="BN63" s="114">
        <f t="shared" ref="BN63:BS63" si="15">BN34-BN46</f>
        <v>9523</v>
      </c>
      <c r="BO63" s="114">
        <f t="shared" si="15"/>
        <v>9494</v>
      </c>
      <c r="BP63" s="114">
        <f t="shared" si="15"/>
        <v>9383</v>
      </c>
      <c r="BQ63" s="114">
        <f t="shared" si="15"/>
        <v>9567</v>
      </c>
      <c r="BR63" s="114">
        <f t="shared" si="15"/>
        <v>10232</v>
      </c>
      <c r="BS63" s="114">
        <f t="shared" si="15"/>
        <v>9686</v>
      </c>
    </row>
    <row r="64" spans="1:71" s="24" customFormat="1" x14ac:dyDescent="0.3">
      <c r="A64" s="24" t="s">
        <v>12</v>
      </c>
      <c r="B64" s="114">
        <f t="shared" ref="B64:AG64" si="16">B35-B47</f>
        <v>2416</v>
      </c>
      <c r="C64" s="114">
        <f t="shared" si="16"/>
        <v>2392</v>
      </c>
      <c r="D64" s="114">
        <f t="shared" si="16"/>
        <v>2518</v>
      </c>
      <c r="E64" s="114">
        <f t="shared" si="16"/>
        <v>2319</v>
      </c>
      <c r="F64" s="114">
        <f t="shared" si="16"/>
        <v>2427</v>
      </c>
      <c r="G64" s="114">
        <f t="shared" si="16"/>
        <v>3166</v>
      </c>
      <c r="H64" s="114">
        <f t="shared" si="16"/>
        <v>2850</v>
      </c>
      <c r="I64" s="114">
        <f t="shared" si="16"/>
        <v>2869</v>
      </c>
      <c r="J64" s="114">
        <f t="shared" si="16"/>
        <v>2715</v>
      </c>
      <c r="K64" s="114">
        <f t="shared" si="16"/>
        <v>2488</v>
      </c>
      <c r="L64" s="114">
        <f t="shared" si="16"/>
        <v>2849</v>
      </c>
      <c r="M64" s="114">
        <f t="shared" si="16"/>
        <v>2852</v>
      </c>
      <c r="N64" s="114">
        <f t="shared" si="16"/>
        <v>2941</v>
      </c>
      <c r="O64" s="114">
        <f t="shared" si="16"/>
        <v>3004</v>
      </c>
      <c r="P64" s="114">
        <f t="shared" si="16"/>
        <v>3221</v>
      </c>
      <c r="Q64" s="114">
        <f t="shared" si="16"/>
        <v>3422</v>
      </c>
      <c r="R64" s="114">
        <f t="shared" si="16"/>
        <v>3344</v>
      </c>
      <c r="S64" s="114">
        <f t="shared" si="16"/>
        <v>3326</v>
      </c>
      <c r="T64" s="114">
        <f t="shared" si="16"/>
        <v>3360</v>
      </c>
      <c r="U64" s="114">
        <f t="shared" si="16"/>
        <v>3500</v>
      </c>
      <c r="V64" s="114">
        <f t="shared" si="16"/>
        <v>3757</v>
      </c>
      <c r="W64" s="114">
        <f t="shared" si="16"/>
        <v>3792</v>
      </c>
      <c r="X64" s="114">
        <f t="shared" si="16"/>
        <v>3872</v>
      </c>
      <c r="Y64" s="114">
        <f t="shared" si="16"/>
        <v>3742</v>
      </c>
      <c r="Z64" s="114">
        <f t="shared" si="16"/>
        <v>3925</v>
      </c>
      <c r="AA64" s="114">
        <f t="shared" si="16"/>
        <v>3967</v>
      </c>
      <c r="AB64" s="114">
        <f t="shared" si="16"/>
        <v>4083</v>
      </c>
      <c r="AC64" s="114">
        <f t="shared" si="16"/>
        <v>4412</v>
      </c>
      <c r="AD64" s="114">
        <f t="shared" si="16"/>
        <v>4714</v>
      </c>
      <c r="AE64" s="114">
        <f t="shared" si="16"/>
        <v>4245</v>
      </c>
      <c r="AF64" s="114">
        <f t="shared" si="16"/>
        <v>4124</v>
      </c>
      <c r="AG64" s="114">
        <f t="shared" si="16"/>
        <v>4397</v>
      </c>
      <c r="AH64" s="114">
        <f t="shared" ref="AH64:BA64" si="17">AH35-AH47</f>
        <v>4377</v>
      </c>
      <c r="AI64" s="114">
        <f t="shared" si="17"/>
        <v>4325</v>
      </c>
      <c r="AJ64" s="114">
        <f t="shared" si="17"/>
        <v>4354</v>
      </c>
      <c r="AK64" s="114">
        <f t="shared" si="17"/>
        <v>4433</v>
      </c>
      <c r="AL64" s="114">
        <f t="shared" si="17"/>
        <v>4672</v>
      </c>
      <c r="AM64" s="114">
        <f t="shared" si="17"/>
        <v>4863</v>
      </c>
      <c r="AN64" s="114">
        <f t="shared" si="17"/>
        <v>4825</v>
      </c>
      <c r="AO64" s="114">
        <f t="shared" si="17"/>
        <v>4694</v>
      </c>
      <c r="AP64" s="114">
        <f t="shared" si="17"/>
        <v>5005</v>
      </c>
      <c r="AQ64" s="114">
        <f t="shared" si="17"/>
        <v>5006</v>
      </c>
      <c r="AR64" s="114">
        <f t="shared" si="17"/>
        <v>5188</v>
      </c>
      <c r="AS64" s="114">
        <f t="shared" si="17"/>
        <v>4940</v>
      </c>
      <c r="AT64" s="114">
        <f t="shared" si="17"/>
        <v>5194</v>
      </c>
      <c r="AU64" s="114">
        <f t="shared" si="17"/>
        <v>5152</v>
      </c>
      <c r="AV64" s="114">
        <f t="shared" si="17"/>
        <v>5331</v>
      </c>
      <c r="AW64" s="114">
        <f t="shared" si="17"/>
        <v>5393</v>
      </c>
      <c r="AX64" s="114">
        <f t="shared" si="17"/>
        <v>5430</v>
      </c>
      <c r="AY64" s="114">
        <f t="shared" si="17"/>
        <v>5623</v>
      </c>
      <c r="AZ64" s="114">
        <f t="shared" si="17"/>
        <v>6101</v>
      </c>
      <c r="BA64" s="114">
        <f t="shared" si="17"/>
        <v>5923</v>
      </c>
      <c r="BB64" s="114">
        <f t="shared" ref="BB64:BS64" si="18">BB35-BB47</f>
        <v>6443</v>
      </c>
      <c r="BC64" s="114">
        <f t="shared" si="18"/>
        <v>6465</v>
      </c>
      <c r="BD64" s="114">
        <f t="shared" si="18"/>
        <v>7070</v>
      </c>
      <c r="BE64" s="114">
        <f t="shared" si="18"/>
        <v>6897</v>
      </c>
      <c r="BF64" s="114">
        <f t="shared" si="18"/>
        <v>7084</v>
      </c>
      <c r="BG64" s="114">
        <f t="shared" si="18"/>
        <v>7331</v>
      </c>
      <c r="BH64" s="114">
        <f t="shared" si="18"/>
        <v>7085</v>
      </c>
      <c r="BI64" s="114">
        <f t="shared" si="18"/>
        <v>7433</v>
      </c>
      <c r="BJ64" s="114">
        <f t="shared" si="18"/>
        <v>7411</v>
      </c>
      <c r="BK64" s="114">
        <f t="shared" si="18"/>
        <v>7683</v>
      </c>
      <c r="BL64" s="114">
        <f t="shared" si="18"/>
        <v>7455</v>
      </c>
      <c r="BM64" s="114">
        <f t="shared" si="18"/>
        <v>7621</v>
      </c>
      <c r="BN64" s="114">
        <f t="shared" si="18"/>
        <v>7551</v>
      </c>
      <c r="BO64" s="114">
        <f t="shared" si="18"/>
        <v>7767</v>
      </c>
      <c r="BP64" s="114">
        <f t="shared" si="18"/>
        <v>7906</v>
      </c>
      <c r="BQ64" s="114">
        <f t="shared" si="18"/>
        <v>7801</v>
      </c>
      <c r="BR64" s="114">
        <f t="shared" si="18"/>
        <v>7993</v>
      </c>
      <c r="BS64" s="114">
        <f t="shared" si="18"/>
        <v>8190</v>
      </c>
    </row>
    <row r="65" spans="1:71" s="24" customFormat="1" x14ac:dyDescent="0.3">
      <c r="A65" s="24" t="s">
        <v>13</v>
      </c>
      <c r="B65" s="114">
        <f t="shared" ref="B65:AG65" si="19">B36-B48</f>
        <v>1488</v>
      </c>
      <c r="C65" s="114">
        <f t="shared" si="19"/>
        <v>1592</v>
      </c>
      <c r="D65" s="114">
        <f t="shared" si="19"/>
        <v>1633</v>
      </c>
      <c r="E65" s="114">
        <f t="shared" si="19"/>
        <v>1487</v>
      </c>
      <c r="F65" s="114">
        <f t="shared" si="19"/>
        <v>1481</v>
      </c>
      <c r="G65" s="114">
        <f t="shared" si="19"/>
        <v>1847</v>
      </c>
      <c r="H65" s="114">
        <f t="shared" si="19"/>
        <v>1660</v>
      </c>
      <c r="I65" s="114">
        <f t="shared" si="19"/>
        <v>1748</v>
      </c>
      <c r="J65" s="114">
        <f t="shared" si="19"/>
        <v>1673</v>
      </c>
      <c r="K65" s="114">
        <f t="shared" si="19"/>
        <v>1812</v>
      </c>
      <c r="L65" s="114">
        <f t="shared" si="19"/>
        <v>1827</v>
      </c>
      <c r="M65" s="114">
        <f t="shared" si="19"/>
        <v>1708</v>
      </c>
      <c r="N65" s="114">
        <f t="shared" si="19"/>
        <v>1679</v>
      </c>
      <c r="O65" s="114">
        <f t="shared" si="19"/>
        <v>1777</v>
      </c>
      <c r="P65" s="114">
        <f t="shared" si="19"/>
        <v>1832</v>
      </c>
      <c r="Q65" s="114">
        <f t="shared" si="19"/>
        <v>1921</v>
      </c>
      <c r="R65" s="114">
        <f t="shared" si="19"/>
        <v>1706</v>
      </c>
      <c r="S65" s="114">
        <f t="shared" si="19"/>
        <v>1838</v>
      </c>
      <c r="T65" s="114">
        <f t="shared" si="19"/>
        <v>1837</v>
      </c>
      <c r="U65" s="114">
        <f t="shared" si="19"/>
        <v>2005</v>
      </c>
      <c r="V65" s="114">
        <f t="shared" si="19"/>
        <v>2156</v>
      </c>
      <c r="W65" s="114">
        <f t="shared" si="19"/>
        <v>2122</v>
      </c>
      <c r="X65" s="114">
        <f t="shared" si="19"/>
        <v>2160</v>
      </c>
      <c r="Y65" s="114">
        <f t="shared" si="19"/>
        <v>2023</v>
      </c>
      <c r="Z65" s="114">
        <f t="shared" si="19"/>
        <v>2093</v>
      </c>
      <c r="AA65" s="114">
        <f t="shared" si="19"/>
        <v>2223</v>
      </c>
      <c r="AB65" s="114">
        <f t="shared" si="19"/>
        <v>2211</v>
      </c>
      <c r="AC65" s="114">
        <f t="shared" si="19"/>
        <v>2320</v>
      </c>
      <c r="AD65" s="114">
        <f t="shared" si="19"/>
        <v>2205</v>
      </c>
      <c r="AE65" s="114">
        <f t="shared" si="19"/>
        <v>2300</v>
      </c>
      <c r="AF65" s="114">
        <f t="shared" si="19"/>
        <v>2295</v>
      </c>
      <c r="AG65" s="114">
        <f t="shared" si="19"/>
        <v>2254</v>
      </c>
      <c r="AH65" s="114">
        <f t="shared" ref="AH65:BA65" si="20">AH36-AH48</f>
        <v>2342</v>
      </c>
      <c r="AI65" s="114">
        <f t="shared" si="20"/>
        <v>2168</v>
      </c>
      <c r="AJ65" s="114">
        <f t="shared" si="20"/>
        <v>2335</v>
      </c>
      <c r="AK65" s="114">
        <f t="shared" si="20"/>
        <v>2219</v>
      </c>
      <c r="AL65" s="114">
        <f t="shared" si="20"/>
        <v>2294</v>
      </c>
      <c r="AM65" s="114">
        <f t="shared" si="20"/>
        <v>2371</v>
      </c>
      <c r="AN65" s="114">
        <f t="shared" si="20"/>
        <v>2407</v>
      </c>
      <c r="AO65" s="114">
        <f t="shared" si="20"/>
        <v>2374</v>
      </c>
      <c r="AP65" s="114">
        <f t="shared" si="20"/>
        <v>2510</v>
      </c>
      <c r="AQ65" s="114">
        <f t="shared" si="20"/>
        <v>2300</v>
      </c>
      <c r="AR65" s="114">
        <f t="shared" si="20"/>
        <v>2343</v>
      </c>
      <c r="AS65" s="114">
        <f t="shared" si="20"/>
        <v>2500</v>
      </c>
      <c r="AT65" s="114">
        <f t="shared" si="20"/>
        <v>2541</v>
      </c>
      <c r="AU65" s="114">
        <f t="shared" si="20"/>
        <v>2578</v>
      </c>
      <c r="AV65" s="114">
        <f t="shared" si="20"/>
        <v>2501</v>
      </c>
      <c r="AW65" s="114">
        <f t="shared" si="20"/>
        <v>2638</v>
      </c>
      <c r="AX65" s="114">
        <f t="shared" si="20"/>
        <v>2686</v>
      </c>
      <c r="AY65" s="114">
        <f t="shared" si="20"/>
        <v>2665</v>
      </c>
      <c r="AZ65" s="114">
        <f t="shared" si="20"/>
        <v>3008</v>
      </c>
      <c r="BA65" s="114">
        <f t="shared" si="20"/>
        <v>2918</v>
      </c>
      <c r="BB65" s="114">
        <f t="shared" ref="BB65:BS65" si="21">BB36-BB48</f>
        <v>3051</v>
      </c>
      <c r="BC65" s="114">
        <f t="shared" si="21"/>
        <v>3098</v>
      </c>
      <c r="BD65" s="114">
        <f t="shared" si="21"/>
        <v>3141</v>
      </c>
      <c r="BE65" s="114">
        <f t="shared" si="21"/>
        <v>3170</v>
      </c>
      <c r="BF65" s="114">
        <f t="shared" si="21"/>
        <v>3058</v>
      </c>
      <c r="BG65" s="114">
        <f t="shared" si="21"/>
        <v>3197</v>
      </c>
      <c r="BH65" s="114">
        <f t="shared" si="21"/>
        <v>3115</v>
      </c>
      <c r="BI65" s="114">
        <f t="shared" si="21"/>
        <v>3232</v>
      </c>
      <c r="BJ65" s="114">
        <f t="shared" si="21"/>
        <v>3368</v>
      </c>
      <c r="BK65" s="114">
        <f t="shared" si="21"/>
        <v>3225</v>
      </c>
      <c r="BL65" s="114">
        <f t="shared" si="21"/>
        <v>3336</v>
      </c>
      <c r="BM65" s="114">
        <f t="shared" si="21"/>
        <v>3202</v>
      </c>
      <c r="BN65" s="114">
        <f t="shared" si="21"/>
        <v>3214</v>
      </c>
      <c r="BO65" s="114">
        <f t="shared" si="21"/>
        <v>3101</v>
      </c>
      <c r="BP65" s="114">
        <f t="shared" si="21"/>
        <v>3335</v>
      </c>
      <c r="BQ65" s="114">
        <f t="shared" si="21"/>
        <v>3275</v>
      </c>
      <c r="BR65" s="114">
        <f t="shared" si="21"/>
        <v>3385</v>
      </c>
      <c r="BS65" s="114">
        <f t="shared" si="21"/>
        <v>3239</v>
      </c>
    </row>
    <row r="66" spans="1:71" s="24" customFormat="1" x14ac:dyDescent="0.3">
      <c r="A66" s="24" t="s">
        <v>14</v>
      </c>
      <c r="B66" s="114">
        <f t="shared" ref="B66:AG66" si="22">B37-B49</f>
        <v>78</v>
      </c>
      <c r="C66" s="114">
        <f t="shared" si="22"/>
        <v>93</v>
      </c>
      <c r="D66" s="114">
        <f t="shared" si="22"/>
        <v>119</v>
      </c>
      <c r="E66" s="114">
        <f t="shared" si="22"/>
        <v>60</v>
      </c>
      <c r="F66" s="114">
        <f t="shared" si="22"/>
        <v>71</v>
      </c>
      <c r="G66" s="114">
        <f t="shared" si="22"/>
        <v>78</v>
      </c>
      <c r="H66" s="114">
        <f t="shared" si="22"/>
        <v>51</v>
      </c>
      <c r="I66" s="114">
        <f t="shared" si="22"/>
        <v>75</v>
      </c>
      <c r="J66" s="114">
        <f t="shared" si="22"/>
        <v>56</v>
      </c>
      <c r="K66" s="114">
        <f t="shared" si="22"/>
        <v>37</v>
      </c>
      <c r="L66" s="114">
        <f t="shared" si="22"/>
        <v>42</v>
      </c>
      <c r="M66" s="114">
        <f t="shared" si="22"/>
        <v>60</v>
      </c>
      <c r="N66" s="114">
        <f t="shared" si="22"/>
        <v>59</v>
      </c>
      <c r="O66" s="114">
        <f t="shared" si="22"/>
        <v>69</v>
      </c>
      <c r="P66" s="114">
        <f t="shared" si="22"/>
        <v>66</v>
      </c>
      <c r="Q66" s="114">
        <f t="shared" si="22"/>
        <v>64</v>
      </c>
      <c r="R66" s="114">
        <f t="shared" si="22"/>
        <v>72</v>
      </c>
      <c r="S66" s="114">
        <f t="shared" si="22"/>
        <v>64</v>
      </c>
      <c r="T66" s="114">
        <f t="shared" si="22"/>
        <v>67</v>
      </c>
      <c r="U66" s="114">
        <f t="shared" si="22"/>
        <v>54</v>
      </c>
      <c r="V66" s="114">
        <f t="shared" si="22"/>
        <v>54</v>
      </c>
      <c r="W66" s="114">
        <f t="shared" si="22"/>
        <v>63</v>
      </c>
      <c r="X66" s="114">
        <f t="shared" si="22"/>
        <v>57</v>
      </c>
      <c r="Y66" s="114">
        <f t="shared" si="22"/>
        <v>60</v>
      </c>
      <c r="Z66" s="114">
        <f t="shared" si="22"/>
        <v>63</v>
      </c>
      <c r="AA66" s="114">
        <f t="shared" si="22"/>
        <v>80</v>
      </c>
      <c r="AB66" s="114">
        <f t="shared" si="22"/>
        <v>78</v>
      </c>
      <c r="AC66" s="114">
        <f t="shared" si="22"/>
        <v>104</v>
      </c>
      <c r="AD66" s="114">
        <f t="shared" si="22"/>
        <v>79</v>
      </c>
      <c r="AE66" s="114">
        <f t="shared" si="22"/>
        <v>43</v>
      </c>
      <c r="AF66" s="114">
        <f t="shared" si="22"/>
        <v>29</v>
      </c>
      <c r="AG66" s="114">
        <f t="shared" si="22"/>
        <v>30</v>
      </c>
      <c r="AH66" s="114">
        <f t="shared" ref="AH66:BA66" si="23">AH37-AH49</f>
        <v>51</v>
      </c>
      <c r="AI66" s="114">
        <f t="shared" si="23"/>
        <v>53</v>
      </c>
      <c r="AJ66" s="114">
        <f t="shared" si="23"/>
        <v>63</v>
      </c>
      <c r="AK66" s="114">
        <f t="shared" si="23"/>
        <v>79</v>
      </c>
      <c r="AL66" s="114">
        <f t="shared" si="23"/>
        <v>81</v>
      </c>
      <c r="AM66" s="114">
        <f t="shared" si="23"/>
        <v>99</v>
      </c>
      <c r="AN66" s="114">
        <f t="shared" si="23"/>
        <v>75</v>
      </c>
      <c r="AO66" s="114">
        <f t="shared" si="23"/>
        <v>98</v>
      </c>
      <c r="AP66" s="114">
        <f t="shared" si="23"/>
        <v>97</v>
      </c>
      <c r="AQ66" s="114">
        <f t="shared" si="23"/>
        <v>93</v>
      </c>
      <c r="AR66" s="114">
        <f t="shared" si="23"/>
        <v>83</v>
      </c>
      <c r="AS66" s="114">
        <f t="shared" si="23"/>
        <v>93</v>
      </c>
      <c r="AT66" s="114">
        <f t="shared" si="23"/>
        <v>84</v>
      </c>
      <c r="AU66" s="114">
        <f t="shared" si="23"/>
        <v>93</v>
      </c>
      <c r="AV66" s="114">
        <f t="shared" si="23"/>
        <v>108</v>
      </c>
      <c r="AW66" s="114">
        <f t="shared" si="23"/>
        <v>107</v>
      </c>
      <c r="AX66" s="114">
        <f t="shared" si="23"/>
        <v>107</v>
      </c>
      <c r="AY66" s="114">
        <f t="shared" si="23"/>
        <v>134</v>
      </c>
      <c r="AZ66" s="114">
        <f t="shared" si="23"/>
        <v>134</v>
      </c>
      <c r="BA66" s="114">
        <f t="shared" si="23"/>
        <v>138</v>
      </c>
      <c r="BB66" s="114">
        <f t="shared" ref="BB66:BS66" si="24">BB37-BB49</f>
        <v>135</v>
      </c>
      <c r="BC66" s="114">
        <f t="shared" si="24"/>
        <v>405</v>
      </c>
      <c r="BD66" s="114">
        <f t="shared" si="24"/>
        <v>442</v>
      </c>
      <c r="BE66" s="114">
        <f t="shared" si="24"/>
        <v>372</v>
      </c>
      <c r="BF66" s="114">
        <f t="shared" si="24"/>
        <v>482</v>
      </c>
      <c r="BG66" s="114">
        <f t="shared" si="24"/>
        <v>444</v>
      </c>
      <c r="BH66" s="114">
        <f t="shared" si="24"/>
        <v>425</v>
      </c>
      <c r="BI66" s="114">
        <f t="shared" si="24"/>
        <v>466</v>
      </c>
      <c r="BJ66" s="114">
        <f t="shared" si="24"/>
        <v>472</v>
      </c>
      <c r="BK66" s="114">
        <f t="shared" si="24"/>
        <v>576</v>
      </c>
      <c r="BL66" s="114">
        <f t="shared" si="24"/>
        <v>508</v>
      </c>
      <c r="BM66" s="114">
        <f t="shared" si="24"/>
        <v>654</v>
      </c>
      <c r="BN66" s="114">
        <f t="shared" si="24"/>
        <v>460</v>
      </c>
      <c r="BO66" s="114">
        <f t="shared" si="24"/>
        <v>517</v>
      </c>
      <c r="BP66" s="114">
        <f t="shared" si="24"/>
        <v>459</v>
      </c>
      <c r="BQ66" s="114">
        <f t="shared" si="24"/>
        <v>759</v>
      </c>
      <c r="BR66" s="114">
        <f t="shared" si="24"/>
        <v>504</v>
      </c>
      <c r="BS66" s="114">
        <f t="shared" si="24"/>
        <v>670</v>
      </c>
    </row>
    <row r="67" spans="1:71" s="24" customFormat="1" x14ac:dyDescent="0.3">
      <c r="A67" s="57" t="s">
        <v>15</v>
      </c>
      <c r="B67" s="114">
        <f t="shared" ref="B67:AG67" si="25">B38-B50</f>
        <v>11</v>
      </c>
      <c r="C67" s="114">
        <f t="shared" si="25"/>
        <v>15</v>
      </c>
      <c r="D67" s="114">
        <f t="shared" si="25"/>
        <v>7</v>
      </c>
      <c r="E67" s="114">
        <f t="shared" si="25"/>
        <v>11</v>
      </c>
      <c r="F67" s="114">
        <f t="shared" si="25"/>
        <v>5</v>
      </c>
      <c r="G67" s="114">
        <f t="shared" si="25"/>
        <v>15</v>
      </c>
      <c r="H67" s="114">
        <f t="shared" si="25"/>
        <v>5</v>
      </c>
      <c r="I67" s="114">
        <f t="shared" si="25"/>
        <v>2</v>
      </c>
      <c r="J67" s="114">
        <f t="shared" si="25"/>
        <v>5</v>
      </c>
      <c r="K67" s="114">
        <f t="shared" si="25"/>
        <v>10</v>
      </c>
      <c r="L67" s="114">
        <f t="shared" si="25"/>
        <v>13</v>
      </c>
      <c r="M67" s="114">
        <f t="shared" si="25"/>
        <v>7</v>
      </c>
      <c r="N67" s="114">
        <f t="shared" si="25"/>
        <v>37</v>
      </c>
      <c r="O67" s="114">
        <f t="shared" si="25"/>
        <v>39</v>
      </c>
      <c r="P67" s="114">
        <f t="shared" si="25"/>
        <v>33</v>
      </c>
      <c r="Q67" s="114">
        <f t="shared" si="25"/>
        <v>34</v>
      </c>
      <c r="R67" s="114">
        <f t="shared" si="25"/>
        <v>26</v>
      </c>
      <c r="S67" s="114">
        <f t="shared" si="25"/>
        <v>30</v>
      </c>
      <c r="T67" s="114">
        <f t="shared" si="25"/>
        <v>25</v>
      </c>
      <c r="U67" s="114">
        <f t="shared" si="25"/>
        <v>31</v>
      </c>
      <c r="V67" s="114">
        <f t="shared" si="25"/>
        <v>30</v>
      </c>
      <c r="W67" s="114">
        <f t="shared" si="25"/>
        <v>34</v>
      </c>
      <c r="X67" s="114">
        <f t="shared" si="25"/>
        <v>40</v>
      </c>
      <c r="Y67" s="114">
        <f t="shared" si="25"/>
        <v>40</v>
      </c>
      <c r="Z67" s="114">
        <f t="shared" si="25"/>
        <v>52</v>
      </c>
      <c r="AA67" s="114">
        <f t="shared" si="25"/>
        <v>38</v>
      </c>
      <c r="AB67" s="114">
        <f t="shared" si="25"/>
        <v>75</v>
      </c>
      <c r="AC67" s="114">
        <f t="shared" si="25"/>
        <v>64</v>
      </c>
      <c r="AD67" s="114">
        <f t="shared" si="25"/>
        <v>67</v>
      </c>
      <c r="AE67" s="114">
        <f t="shared" si="25"/>
        <v>61</v>
      </c>
      <c r="AF67" s="114">
        <f t="shared" si="25"/>
        <v>61</v>
      </c>
      <c r="AG67" s="114">
        <f t="shared" si="25"/>
        <v>68</v>
      </c>
      <c r="AH67" s="114">
        <f t="shared" ref="AH67:BA67" si="26">AH38-AH50</f>
        <v>72</v>
      </c>
      <c r="AI67" s="114">
        <f t="shared" si="26"/>
        <v>82</v>
      </c>
      <c r="AJ67" s="114">
        <f t="shared" si="26"/>
        <v>98</v>
      </c>
      <c r="AK67" s="114">
        <f t="shared" si="26"/>
        <v>87</v>
      </c>
      <c r="AL67" s="114">
        <f t="shared" si="26"/>
        <v>102</v>
      </c>
      <c r="AM67" s="114">
        <f t="shared" si="26"/>
        <v>137</v>
      </c>
      <c r="AN67" s="114">
        <f t="shared" si="26"/>
        <v>113</v>
      </c>
      <c r="AO67" s="114">
        <f t="shared" si="26"/>
        <v>107</v>
      </c>
      <c r="AP67" s="114">
        <f t="shared" si="26"/>
        <v>114</v>
      </c>
      <c r="AQ67" s="114">
        <f t="shared" si="26"/>
        <v>114</v>
      </c>
      <c r="AR67" s="114">
        <f t="shared" si="26"/>
        <v>156</v>
      </c>
      <c r="AS67" s="114">
        <f t="shared" si="26"/>
        <v>158</v>
      </c>
      <c r="AT67" s="114">
        <f t="shared" si="26"/>
        <v>159</v>
      </c>
      <c r="AU67" s="114">
        <f t="shared" si="26"/>
        <v>176</v>
      </c>
      <c r="AV67" s="114">
        <f t="shared" si="26"/>
        <v>184</v>
      </c>
      <c r="AW67" s="114">
        <f t="shared" si="26"/>
        <v>169</v>
      </c>
      <c r="AX67" s="114">
        <f t="shared" si="26"/>
        <v>185</v>
      </c>
      <c r="AY67" s="114">
        <f t="shared" si="26"/>
        <v>279</v>
      </c>
      <c r="AZ67" s="114">
        <f t="shared" si="26"/>
        <v>322</v>
      </c>
      <c r="BA67" s="114">
        <f t="shared" si="26"/>
        <v>321</v>
      </c>
      <c r="BB67" s="114">
        <f t="shared" ref="BB67:BS67" si="27">BB38-BB50</f>
        <v>395</v>
      </c>
      <c r="BC67" s="114">
        <f t="shared" si="27"/>
        <v>332</v>
      </c>
      <c r="BD67" s="114">
        <f t="shared" si="27"/>
        <v>443</v>
      </c>
      <c r="BE67" s="114">
        <f t="shared" si="27"/>
        <v>530</v>
      </c>
      <c r="BF67" s="114">
        <f t="shared" si="27"/>
        <v>533</v>
      </c>
      <c r="BG67" s="114">
        <f t="shared" si="27"/>
        <v>503</v>
      </c>
      <c r="BH67" s="114">
        <f t="shared" si="27"/>
        <v>564</v>
      </c>
      <c r="BI67" s="114">
        <f t="shared" si="27"/>
        <v>528</v>
      </c>
      <c r="BJ67" s="114">
        <f t="shared" si="27"/>
        <v>654</v>
      </c>
      <c r="BK67" s="114">
        <f t="shared" si="27"/>
        <v>615</v>
      </c>
      <c r="BL67" s="114">
        <f t="shared" si="27"/>
        <v>695</v>
      </c>
      <c r="BM67" s="114">
        <f t="shared" si="27"/>
        <v>678</v>
      </c>
      <c r="BN67" s="114">
        <f t="shared" si="27"/>
        <v>752</v>
      </c>
      <c r="BO67" s="114">
        <f t="shared" si="27"/>
        <v>675</v>
      </c>
      <c r="BP67" s="114">
        <f t="shared" si="27"/>
        <v>754</v>
      </c>
      <c r="BQ67" s="114">
        <f t="shared" si="27"/>
        <v>815</v>
      </c>
      <c r="BR67" s="114">
        <f t="shared" si="27"/>
        <v>843</v>
      </c>
      <c r="BS67" s="114">
        <f t="shared" si="27"/>
        <v>791</v>
      </c>
    </row>
    <row r="68" spans="1:71" s="24" customFormat="1" x14ac:dyDescent="0.3">
      <c r="A68" s="57" t="s">
        <v>17</v>
      </c>
      <c r="B68" s="114">
        <f t="shared" ref="B68:AG68" si="28">B39-B51</f>
        <v>41859</v>
      </c>
      <c r="C68" s="114">
        <f t="shared" si="28"/>
        <v>43675</v>
      </c>
      <c r="D68" s="114">
        <f t="shared" si="28"/>
        <v>44954</v>
      </c>
      <c r="E68" s="114">
        <f t="shared" si="28"/>
        <v>40763</v>
      </c>
      <c r="F68" s="114">
        <f t="shared" si="28"/>
        <v>42885</v>
      </c>
      <c r="G68" s="114">
        <f t="shared" si="28"/>
        <v>57466</v>
      </c>
      <c r="H68" s="114">
        <f t="shared" si="28"/>
        <v>46858</v>
      </c>
      <c r="I68" s="114">
        <f t="shared" si="28"/>
        <v>45124</v>
      </c>
      <c r="J68" s="114">
        <f t="shared" si="28"/>
        <v>44060</v>
      </c>
      <c r="K68" s="114">
        <f t="shared" si="28"/>
        <v>48052</v>
      </c>
      <c r="L68" s="114">
        <f t="shared" si="28"/>
        <v>47279</v>
      </c>
      <c r="M68" s="114">
        <f t="shared" si="28"/>
        <v>47317</v>
      </c>
      <c r="N68" s="114">
        <f t="shared" si="28"/>
        <v>49762</v>
      </c>
      <c r="O68" s="114">
        <f t="shared" si="28"/>
        <v>50999</v>
      </c>
      <c r="P68" s="114">
        <f t="shared" si="28"/>
        <v>52277</v>
      </c>
      <c r="Q68" s="114">
        <f t="shared" si="28"/>
        <v>54241</v>
      </c>
      <c r="R68" s="114">
        <f t="shared" si="28"/>
        <v>49266</v>
      </c>
      <c r="S68" s="114">
        <f t="shared" si="28"/>
        <v>51566</v>
      </c>
      <c r="T68" s="114">
        <f t="shared" si="28"/>
        <v>52176</v>
      </c>
      <c r="U68" s="114">
        <f t="shared" si="28"/>
        <v>54720</v>
      </c>
      <c r="V68" s="114">
        <f t="shared" si="28"/>
        <v>57457</v>
      </c>
      <c r="W68" s="114">
        <f t="shared" si="28"/>
        <v>59170</v>
      </c>
      <c r="X68" s="114">
        <f t="shared" si="28"/>
        <v>59154</v>
      </c>
      <c r="Y68" s="114">
        <f t="shared" si="28"/>
        <v>59962</v>
      </c>
      <c r="Z68" s="114">
        <f t="shared" si="28"/>
        <v>61844</v>
      </c>
      <c r="AA68" s="114">
        <f t="shared" si="28"/>
        <v>64449</v>
      </c>
      <c r="AB68" s="114">
        <f t="shared" si="28"/>
        <v>63529</v>
      </c>
      <c r="AC68" s="114">
        <f t="shared" si="28"/>
        <v>65832</v>
      </c>
      <c r="AD68" s="114">
        <f t="shared" si="28"/>
        <v>69791</v>
      </c>
      <c r="AE68" s="114">
        <f t="shared" si="28"/>
        <v>69073</v>
      </c>
      <c r="AF68" s="114">
        <f t="shared" si="28"/>
        <v>64790</v>
      </c>
      <c r="AG68" s="114">
        <f t="shared" si="28"/>
        <v>65514</v>
      </c>
      <c r="AH68" s="114">
        <f t="shared" ref="AH68:BA68" si="29">AH39-AH51</f>
        <v>69545</v>
      </c>
      <c r="AI68" s="114">
        <f t="shared" si="29"/>
        <v>68266</v>
      </c>
      <c r="AJ68" s="114">
        <f t="shared" si="29"/>
        <v>71897</v>
      </c>
      <c r="AK68" s="114">
        <f t="shared" si="29"/>
        <v>70673</v>
      </c>
      <c r="AL68" s="114">
        <f t="shared" si="29"/>
        <v>73522</v>
      </c>
      <c r="AM68" s="114">
        <f t="shared" si="29"/>
        <v>76910</v>
      </c>
      <c r="AN68" s="114">
        <f t="shared" si="29"/>
        <v>76800</v>
      </c>
      <c r="AO68" s="114">
        <f t="shared" si="29"/>
        <v>75475</v>
      </c>
      <c r="AP68" s="114">
        <f t="shared" si="29"/>
        <v>77259</v>
      </c>
      <c r="AQ68" s="114">
        <f t="shared" si="29"/>
        <v>77464</v>
      </c>
      <c r="AR68" s="114">
        <f t="shared" si="29"/>
        <v>81480</v>
      </c>
      <c r="AS68" s="114">
        <f t="shared" si="29"/>
        <v>80236</v>
      </c>
      <c r="AT68" s="114">
        <f t="shared" si="29"/>
        <v>79163</v>
      </c>
      <c r="AU68" s="114">
        <f t="shared" si="29"/>
        <v>84323</v>
      </c>
      <c r="AV68" s="114">
        <f t="shared" si="29"/>
        <v>83821</v>
      </c>
      <c r="AW68" s="114">
        <f t="shared" si="29"/>
        <v>84272</v>
      </c>
      <c r="AX68" s="114">
        <f t="shared" si="29"/>
        <v>88323</v>
      </c>
      <c r="AY68" s="114">
        <f t="shared" si="29"/>
        <v>90287</v>
      </c>
      <c r="AZ68" s="114">
        <f t="shared" si="29"/>
        <v>96227</v>
      </c>
      <c r="BA68" s="114">
        <f t="shared" si="29"/>
        <v>95598</v>
      </c>
      <c r="BB68" s="114">
        <f t="shared" ref="BB68:BS68" si="30">BB39-BB51</f>
        <v>99884</v>
      </c>
      <c r="BC68" s="114">
        <f t="shared" si="30"/>
        <v>98516</v>
      </c>
      <c r="BD68" s="114">
        <f t="shared" si="30"/>
        <v>105264</v>
      </c>
      <c r="BE68" s="114">
        <f t="shared" si="30"/>
        <v>102014</v>
      </c>
      <c r="BF68" s="114">
        <f t="shared" si="30"/>
        <v>108444</v>
      </c>
      <c r="BG68" s="114">
        <f t="shared" si="30"/>
        <v>105873</v>
      </c>
      <c r="BH68" s="114">
        <f t="shared" si="30"/>
        <v>105330</v>
      </c>
      <c r="BI68" s="114">
        <f t="shared" si="30"/>
        <v>106737</v>
      </c>
      <c r="BJ68" s="114">
        <f t="shared" si="30"/>
        <v>111875</v>
      </c>
      <c r="BK68" s="114">
        <f t="shared" si="30"/>
        <v>105696</v>
      </c>
      <c r="BL68" s="114">
        <f t="shared" si="30"/>
        <v>109512</v>
      </c>
      <c r="BM68" s="114">
        <f t="shared" si="30"/>
        <v>105969</v>
      </c>
      <c r="BN68" s="114">
        <f t="shared" si="30"/>
        <v>105692</v>
      </c>
      <c r="BO68" s="114">
        <f t="shared" si="30"/>
        <v>104034</v>
      </c>
      <c r="BP68" s="114">
        <f t="shared" si="30"/>
        <v>106278</v>
      </c>
      <c r="BQ68" s="114">
        <f t="shared" si="30"/>
        <v>106656</v>
      </c>
      <c r="BR68" s="114">
        <f t="shared" si="30"/>
        <v>112289</v>
      </c>
      <c r="BS68" s="114">
        <f t="shared" si="30"/>
        <v>107757</v>
      </c>
    </row>
    <row r="69" spans="1:71" s="24" customFormat="1" x14ac:dyDescent="0.3">
      <c r="A69" s="96"/>
      <c r="B69" s="96"/>
      <c r="C69" s="96"/>
      <c r="D69" s="96"/>
      <c r="E69" s="96"/>
      <c r="F69" s="96"/>
      <c r="G69" s="96"/>
      <c r="H69" s="96"/>
      <c r="I69" s="96"/>
      <c r="J69" s="96"/>
      <c r="K69" s="96"/>
      <c r="L69" s="96"/>
      <c r="M69" s="96"/>
      <c r="N69" s="96"/>
      <c r="O69" s="96"/>
      <c r="P69" s="96"/>
      <c r="Q69" s="96"/>
      <c r="R69" s="114"/>
      <c r="S69" s="114"/>
      <c r="T69" s="114"/>
    </row>
    <row r="70" spans="1:71" s="24" customFormat="1" x14ac:dyDescent="0.3">
      <c r="A70" s="113" t="s">
        <v>650</v>
      </c>
      <c r="B70" s="96"/>
      <c r="C70" s="96"/>
      <c r="D70" s="96"/>
      <c r="E70" s="96"/>
      <c r="F70" s="96"/>
      <c r="G70" s="96"/>
      <c r="H70" s="96"/>
      <c r="I70" s="96"/>
      <c r="J70" s="96"/>
      <c r="K70" s="96"/>
      <c r="L70" s="96"/>
      <c r="M70" s="96"/>
      <c r="N70" s="96"/>
      <c r="O70" s="96"/>
      <c r="P70" s="96"/>
      <c r="Q70" s="96"/>
      <c r="R70" s="114"/>
      <c r="S70" s="114"/>
      <c r="T70" s="114"/>
    </row>
    <row r="71" spans="1:71" s="93" customFormat="1" x14ac:dyDescent="0.3">
      <c r="A71" s="351" t="s">
        <v>19</v>
      </c>
      <c r="B71" s="93">
        <f t="shared" ref="B71:AG71" si="31">B17-B55</f>
        <v>24253</v>
      </c>
      <c r="C71" s="93">
        <f t="shared" si="31"/>
        <v>25527</v>
      </c>
      <c r="D71" s="93">
        <f t="shared" si="31"/>
        <v>25832</v>
      </c>
      <c r="E71" s="93">
        <f t="shared" si="31"/>
        <v>23377</v>
      </c>
      <c r="F71" s="93">
        <f t="shared" si="31"/>
        <v>24407</v>
      </c>
      <c r="G71" s="93">
        <f t="shared" si="31"/>
        <v>32830</v>
      </c>
      <c r="H71" s="93">
        <f t="shared" si="31"/>
        <v>26667</v>
      </c>
      <c r="I71" s="93">
        <f t="shared" si="31"/>
        <v>25541</v>
      </c>
      <c r="J71" s="93">
        <f t="shared" si="31"/>
        <v>24966</v>
      </c>
      <c r="K71" s="93">
        <f t="shared" si="31"/>
        <v>27005</v>
      </c>
      <c r="L71" s="93">
        <f t="shared" si="31"/>
        <v>26827</v>
      </c>
      <c r="M71" s="93">
        <f t="shared" si="31"/>
        <v>27045</v>
      </c>
      <c r="N71" s="93">
        <f t="shared" si="31"/>
        <v>28238</v>
      </c>
      <c r="O71" s="93">
        <f t="shared" si="31"/>
        <v>28756</v>
      </c>
      <c r="P71" s="93">
        <f t="shared" si="31"/>
        <v>29142</v>
      </c>
      <c r="Q71" s="93">
        <f t="shared" si="31"/>
        <v>30845</v>
      </c>
      <c r="R71" s="93">
        <f t="shared" si="31"/>
        <v>27738</v>
      </c>
      <c r="S71" s="93">
        <f t="shared" si="31"/>
        <v>28907</v>
      </c>
      <c r="T71" s="93">
        <f t="shared" si="31"/>
        <v>29239</v>
      </c>
      <c r="U71" s="93">
        <f t="shared" si="31"/>
        <v>30750</v>
      </c>
      <c r="V71" s="93">
        <f t="shared" si="31"/>
        <v>31874</v>
      </c>
      <c r="W71" s="93">
        <f t="shared" si="31"/>
        <v>33154</v>
      </c>
      <c r="X71" s="93">
        <f t="shared" si="31"/>
        <v>32983</v>
      </c>
      <c r="Y71" s="93">
        <f t="shared" si="31"/>
        <v>33681</v>
      </c>
      <c r="Z71" s="93">
        <f t="shared" si="31"/>
        <v>34362</v>
      </c>
      <c r="AA71" s="93">
        <f t="shared" si="31"/>
        <v>36126</v>
      </c>
      <c r="AB71" s="93">
        <f t="shared" si="31"/>
        <v>35842</v>
      </c>
      <c r="AC71" s="93">
        <f t="shared" si="31"/>
        <v>36386</v>
      </c>
      <c r="AD71" s="93">
        <f t="shared" si="31"/>
        <v>38491</v>
      </c>
      <c r="AE71" s="93">
        <f t="shared" si="31"/>
        <v>37707</v>
      </c>
      <c r="AF71" s="93">
        <f t="shared" si="31"/>
        <v>35092</v>
      </c>
      <c r="AG71" s="93">
        <f t="shared" si="31"/>
        <v>35526</v>
      </c>
      <c r="AH71" s="93">
        <f t="shared" ref="AH71:BR71" si="32">AH17-AH55</f>
        <v>38361</v>
      </c>
      <c r="AI71" s="93">
        <f t="shared" si="32"/>
        <v>37792</v>
      </c>
      <c r="AJ71" s="93">
        <f t="shared" si="32"/>
        <v>39799</v>
      </c>
      <c r="AK71" s="93">
        <f t="shared" si="32"/>
        <v>39571</v>
      </c>
      <c r="AL71" s="93">
        <f t="shared" si="32"/>
        <v>41059</v>
      </c>
      <c r="AM71" s="93">
        <f t="shared" si="32"/>
        <v>43204</v>
      </c>
      <c r="AN71" s="93">
        <f t="shared" si="32"/>
        <v>43077</v>
      </c>
      <c r="AO71" s="93">
        <f t="shared" si="32"/>
        <v>42161</v>
      </c>
      <c r="AP71" s="93">
        <f t="shared" si="32"/>
        <v>43179</v>
      </c>
      <c r="AQ71" s="93">
        <f t="shared" si="32"/>
        <v>43563</v>
      </c>
      <c r="AR71" s="93">
        <f t="shared" si="32"/>
        <v>45609</v>
      </c>
      <c r="AS71" s="93">
        <f t="shared" si="32"/>
        <v>44966</v>
      </c>
      <c r="AT71" s="93">
        <f t="shared" si="32"/>
        <v>44461</v>
      </c>
      <c r="AU71" s="93">
        <f t="shared" si="32"/>
        <v>47499</v>
      </c>
      <c r="AV71" s="93">
        <f t="shared" si="32"/>
        <v>46978</v>
      </c>
      <c r="AW71" s="93">
        <f t="shared" si="32"/>
        <v>47558</v>
      </c>
      <c r="AX71" s="93">
        <f t="shared" si="32"/>
        <v>49588</v>
      </c>
      <c r="AY71" s="93">
        <f t="shared" si="32"/>
        <v>50576</v>
      </c>
      <c r="AZ71" s="93">
        <f t="shared" si="32"/>
        <v>53738</v>
      </c>
      <c r="BA71" s="93">
        <f t="shared" si="32"/>
        <v>53413</v>
      </c>
      <c r="BB71" s="93">
        <f t="shared" si="32"/>
        <v>55467</v>
      </c>
      <c r="BC71" s="93">
        <f t="shared" si="32"/>
        <v>55087</v>
      </c>
      <c r="BD71" s="93">
        <f t="shared" si="32"/>
        <v>58609</v>
      </c>
      <c r="BE71" s="93">
        <f t="shared" si="32"/>
        <v>57102</v>
      </c>
      <c r="BF71" s="93">
        <f t="shared" si="32"/>
        <v>60110</v>
      </c>
      <c r="BG71" s="93">
        <f t="shared" si="32"/>
        <v>58390</v>
      </c>
      <c r="BH71" s="93">
        <f t="shared" si="32"/>
        <v>58539</v>
      </c>
      <c r="BI71" s="93">
        <f t="shared" si="32"/>
        <v>59232</v>
      </c>
      <c r="BJ71" s="93">
        <f t="shared" si="32"/>
        <v>61974</v>
      </c>
      <c r="BK71" s="93">
        <f t="shared" si="32"/>
        <v>58786</v>
      </c>
      <c r="BL71" s="93">
        <f t="shared" si="32"/>
        <v>60757</v>
      </c>
      <c r="BM71" s="93">
        <f t="shared" si="32"/>
        <v>58691</v>
      </c>
      <c r="BN71" s="93">
        <f t="shared" si="32"/>
        <v>58706</v>
      </c>
      <c r="BO71" s="93">
        <f t="shared" si="32"/>
        <v>57816</v>
      </c>
      <c r="BP71" s="93" t="s">
        <v>30</v>
      </c>
      <c r="BQ71" s="93">
        <f t="shared" si="32"/>
        <v>59342</v>
      </c>
      <c r="BR71" s="93">
        <f t="shared" si="32"/>
        <v>61870</v>
      </c>
      <c r="BS71" s="93" t="s">
        <v>30</v>
      </c>
    </row>
    <row r="72" spans="1:71" s="93" customFormat="1" x14ac:dyDescent="0.3">
      <c r="A72" s="351" t="s">
        <v>20</v>
      </c>
      <c r="B72" s="93">
        <f>B28-B56</f>
        <v>17606</v>
      </c>
      <c r="C72" s="93">
        <f t="shared" ref="C72:BN72" si="33">C28-C56</f>
        <v>18148</v>
      </c>
      <c r="D72" s="93">
        <f t="shared" si="33"/>
        <v>19122</v>
      </c>
      <c r="E72" s="93">
        <f t="shared" si="33"/>
        <v>17386</v>
      </c>
      <c r="F72" s="93">
        <f t="shared" si="33"/>
        <v>18478</v>
      </c>
      <c r="G72" s="93">
        <f t="shared" si="33"/>
        <v>24636</v>
      </c>
      <c r="H72" s="93">
        <f t="shared" si="33"/>
        <v>20191</v>
      </c>
      <c r="I72" s="93">
        <f t="shared" si="33"/>
        <v>19583</v>
      </c>
      <c r="J72" s="93">
        <f t="shared" si="33"/>
        <v>19094</v>
      </c>
      <c r="K72" s="93">
        <f t="shared" si="33"/>
        <v>21047</v>
      </c>
      <c r="L72" s="93">
        <f t="shared" si="33"/>
        <v>20452</v>
      </c>
      <c r="M72" s="93">
        <f t="shared" si="33"/>
        <v>20272</v>
      </c>
      <c r="N72" s="93">
        <f t="shared" si="33"/>
        <v>21524</v>
      </c>
      <c r="O72" s="93">
        <f t="shared" si="33"/>
        <v>22243</v>
      </c>
      <c r="P72" s="93">
        <f t="shared" si="33"/>
        <v>23135</v>
      </c>
      <c r="Q72" s="93">
        <f t="shared" si="33"/>
        <v>23396</v>
      </c>
      <c r="R72" s="93">
        <f t="shared" si="33"/>
        <v>21537</v>
      </c>
      <c r="S72" s="93">
        <f t="shared" si="33"/>
        <v>22659</v>
      </c>
      <c r="T72" s="93">
        <f t="shared" si="33"/>
        <v>22937</v>
      </c>
      <c r="U72" s="93">
        <f t="shared" si="33"/>
        <v>23970</v>
      </c>
      <c r="V72" s="93">
        <f t="shared" si="33"/>
        <v>25583</v>
      </c>
      <c r="W72" s="93">
        <f t="shared" si="33"/>
        <v>26016</v>
      </c>
      <c r="X72" s="93">
        <f t="shared" si="33"/>
        <v>26171</v>
      </c>
      <c r="Y72" s="93">
        <f t="shared" si="33"/>
        <v>26281</v>
      </c>
      <c r="Z72" s="93">
        <f t="shared" si="33"/>
        <v>27482</v>
      </c>
      <c r="AA72" s="93">
        <f t="shared" si="33"/>
        <v>28323</v>
      </c>
      <c r="AB72" s="93">
        <f t="shared" si="33"/>
        <v>27687</v>
      </c>
      <c r="AC72" s="93">
        <f t="shared" si="33"/>
        <v>29446</v>
      </c>
      <c r="AD72" s="93">
        <f t="shared" si="33"/>
        <v>31300</v>
      </c>
      <c r="AE72" s="93">
        <f t="shared" si="33"/>
        <v>31366</v>
      </c>
      <c r="AF72" s="93">
        <f t="shared" si="33"/>
        <v>29698</v>
      </c>
      <c r="AG72" s="93">
        <f t="shared" si="33"/>
        <v>29988</v>
      </c>
      <c r="AH72" s="93">
        <f t="shared" si="33"/>
        <v>31184</v>
      </c>
      <c r="AI72" s="93">
        <f t="shared" si="33"/>
        <v>30474</v>
      </c>
      <c r="AJ72" s="93">
        <f t="shared" si="33"/>
        <v>32098</v>
      </c>
      <c r="AK72" s="93">
        <f t="shared" si="33"/>
        <v>31102</v>
      </c>
      <c r="AL72" s="93">
        <f t="shared" si="33"/>
        <v>32463</v>
      </c>
      <c r="AM72" s="93">
        <f t="shared" si="33"/>
        <v>33706</v>
      </c>
      <c r="AN72" s="93">
        <f t="shared" si="33"/>
        <v>33723</v>
      </c>
      <c r="AO72" s="93">
        <f t="shared" si="33"/>
        <v>33314</v>
      </c>
      <c r="AP72" s="93">
        <f t="shared" si="33"/>
        <v>34080</v>
      </c>
      <c r="AQ72" s="93">
        <f t="shared" si="33"/>
        <v>33901</v>
      </c>
      <c r="AR72" s="93">
        <f t="shared" si="33"/>
        <v>35871</v>
      </c>
      <c r="AS72" s="93">
        <f t="shared" si="33"/>
        <v>35270</v>
      </c>
      <c r="AT72" s="93">
        <f t="shared" si="33"/>
        <v>34702</v>
      </c>
      <c r="AU72" s="93">
        <f t="shared" si="33"/>
        <v>36824</v>
      </c>
      <c r="AV72" s="93">
        <f t="shared" si="33"/>
        <v>36843</v>
      </c>
      <c r="AW72" s="93">
        <f t="shared" si="33"/>
        <v>36714</v>
      </c>
      <c r="AX72" s="93">
        <f t="shared" si="33"/>
        <v>38735</v>
      </c>
      <c r="AY72" s="93">
        <f t="shared" si="33"/>
        <v>39711</v>
      </c>
      <c r="AZ72" s="93">
        <f t="shared" si="33"/>
        <v>42489</v>
      </c>
      <c r="BA72" s="93">
        <f t="shared" si="33"/>
        <v>42185</v>
      </c>
      <c r="BB72" s="93">
        <f t="shared" si="33"/>
        <v>44417</v>
      </c>
      <c r="BC72" s="93">
        <f t="shared" si="33"/>
        <v>43429</v>
      </c>
      <c r="BD72" s="93">
        <f t="shared" si="33"/>
        <v>46655</v>
      </c>
      <c r="BE72" s="93">
        <f t="shared" si="33"/>
        <v>44912</v>
      </c>
      <c r="BF72" s="93">
        <f t="shared" si="33"/>
        <v>48334</v>
      </c>
      <c r="BG72" s="93">
        <f t="shared" si="33"/>
        <v>47483</v>
      </c>
      <c r="BH72" s="93">
        <f t="shared" si="33"/>
        <v>46791</v>
      </c>
      <c r="BI72" s="93">
        <f t="shared" si="33"/>
        <v>47505</v>
      </c>
      <c r="BJ72" s="93">
        <f t="shared" si="33"/>
        <v>49901</v>
      </c>
      <c r="BK72" s="93">
        <f t="shared" si="33"/>
        <v>46910</v>
      </c>
      <c r="BL72" s="93">
        <f t="shared" si="33"/>
        <v>48755</v>
      </c>
      <c r="BM72" s="93">
        <f t="shared" si="33"/>
        <v>47278</v>
      </c>
      <c r="BN72" s="93">
        <f t="shared" si="33"/>
        <v>46986</v>
      </c>
      <c r="BO72" s="93">
        <f t="shared" ref="BO72:BR72" si="34">BO28-BO56</f>
        <v>46218</v>
      </c>
      <c r="BP72" s="93" t="s">
        <v>30</v>
      </c>
      <c r="BQ72" s="93">
        <f t="shared" si="34"/>
        <v>47314</v>
      </c>
      <c r="BR72" s="93">
        <f t="shared" si="34"/>
        <v>50419</v>
      </c>
      <c r="BS72" s="93" t="s">
        <v>30</v>
      </c>
    </row>
    <row r="73" spans="1:71" s="93" customFormat="1" x14ac:dyDescent="0.3">
      <c r="A73" s="351" t="s">
        <v>21</v>
      </c>
      <c r="B73" s="93">
        <f>B71+B72</f>
        <v>41859</v>
      </c>
      <c r="C73" s="93">
        <f t="shared" ref="C73:BN73" si="35">C71+C72</f>
        <v>43675</v>
      </c>
      <c r="D73" s="93">
        <f t="shared" si="35"/>
        <v>44954</v>
      </c>
      <c r="E73" s="93">
        <f t="shared" si="35"/>
        <v>40763</v>
      </c>
      <c r="F73" s="93">
        <f t="shared" si="35"/>
        <v>42885</v>
      </c>
      <c r="G73" s="93">
        <f t="shared" si="35"/>
        <v>57466</v>
      </c>
      <c r="H73" s="93">
        <f t="shared" si="35"/>
        <v>46858</v>
      </c>
      <c r="I73" s="93">
        <f t="shared" si="35"/>
        <v>45124</v>
      </c>
      <c r="J73" s="93">
        <f t="shared" si="35"/>
        <v>44060</v>
      </c>
      <c r="K73" s="93">
        <f t="shared" si="35"/>
        <v>48052</v>
      </c>
      <c r="L73" s="93">
        <f t="shared" si="35"/>
        <v>47279</v>
      </c>
      <c r="M73" s="93">
        <f t="shared" si="35"/>
        <v>47317</v>
      </c>
      <c r="N73" s="93">
        <f t="shared" si="35"/>
        <v>49762</v>
      </c>
      <c r="O73" s="93">
        <f t="shared" si="35"/>
        <v>50999</v>
      </c>
      <c r="P73" s="93">
        <f t="shared" si="35"/>
        <v>52277</v>
      </c>
      <c r="Q73" s="93">
        <f t="shared" si="35"/>
        <v>54241</v>
      </c>
      <c r="R73" s="93">
        <f t="shared" si="35"/>
        <v>49275</v>
      </c>
      <c r="S73" s="93">
        <f t="shared" si="35"/>
        <v>51566</v>
      </c>
      <c r="T73" s="93">
        <f t="shared" si="35"/>
        <v>52176</v>
      </c>
      <c r="U73" s="93">
        <f t="shared" si="35"/>
        <v>54720</v>
      </c>
      <c r="V73" s="93">
        <f t="shared" si="35"/>
        <v>57457</v>
      </c>
      <c r="W73" s="93">
        <f t="shared" si="35"/>
        <v>59170</v>
      </c>
      <c r="X73" s="93">
        <f t="shared" si="35"/>
        <v>59154</v>
      </c>
      <c r="Y73" s="93">
        <f t="shared" si="35"/>
        <v>59962</v>
      </c>
      <c r="Z73" s="93">
        <f t="shared" si="35"/>
        <v>61844</v>
      </c>
      <c r="AA73" s="93">
        <f t="shared" si="35"/>
        <v>64449</v>
      </c>
      <c r="AB73" s="93">
        <f t="shared" si="35"/>
        <v>63529</v>
      </c>
      <c r="AC73" s="93">
        <f t="shared" si="35"/>
        <v>65832</v>
      </c>
      <c r="AD73" s="93">
        <f t="shared" si="35"/>
        <v>69791</v>
      </c>
      <c r="AE73" s="93">
        <f t="shared" si="35"/>
        <v>69073</v>
      </c>
      <c r="AF73" s="93">
        <f t="shared" si="35"/>
        <v>64790</v>
      </c>
      <c r="AG73" s="93">
        <f t="shared" si="35"/>
        <v>65514</v>
      </c>
      <c r="AH73" s="93">
        <f t="shared" si="35"/>
        <v>69545</v>
      </c>
      <c r="AI73" s="93">
        <f t="shared" si="35"/>
        <v>68266</v>
      </c>
      <c r="AJ73" s="93">
        <f t="shared" si="35"/>
        <v>71897</v>
      </c>
      <c r="AK73" s="93">
        <f t="shared" si="35"/>
        <v>70673</v>
      </c>
      <c r="AL73" s="93">
        <f t="shared" si="35"/>
        <v>73522</v>
      </c>
      <c r="AM73" s="93">
        <f t="shared" si="35"/>
        <v>76910</v>
      </c>
      <c r="AN73" s="93">
        <f t="shared" si="35"/>
        <v>76800</v>
      </c>
      <c r="AO73" s="93">
        <f t="shared" si="35"/>
        <v>75475</v>
      </c>
      <c r="AP73" s="93">
        <f t="shared" si="35"/>
        <v>77259</v>
      </c>
      <c r="AQ73" s="93">
        <f t="shared" si="35"/>
        <v>77464</v>
      </c>
      <c r="AR73" s="93">
        <f t="shared" si="35"/>
        <v>81480</v>
      </c>
      <c r="AS73" s="93">
        <f t="shared" si="35"/>
        <v>80236</v>
      </c>
      <c r="AT73" s="93">
        <f t="shared" si="35"/>
        <v>79163</v>
      </c>
      <c r="AU73" s="93">
        <f t="shared" si="35"/>
        <v>84323</v>
      </c>
      <c r="AV73" s="93">
        <f t="shared" si="35"/>
        <v>83821</v>
      </c>
      <c r="AW73" s="93">
        <f t="shared" si="35"/>
        <v>84272</v>
      </c>
      <c r="AX73" s="93">
        <f t="shared" si="35"/>
        <v>88323</v>
      </c>
      <c r="AY73" s="93">
        <f t="shared" si="35"/>
        <v>90287</v>
      </c>
      <c r="AZ73" s="93">
        <f t="shared" si="35"/>
        <v>96227</v>
      </c>
      <c r="BA73" s="93">
        <f t="shared" si="35"/>
        <v>95598</v>
      </c>
      <c r="BB73" s="93">
        <f t="shared" si="35"/>
        <v>99884</v>
      </c>
      <c r="BC73" s="93">
        <f t="shared" si="35"/>
        <v>98516</v>
      </c>
      <c r="BD73" s="93">
        <f t="shared" si="35"/>
        <v>105264</v>
      </c>
      <c r="BE73" s="93">
        <f t="shared" si="35"/>
        <v>102014</v>
      </c>
      <c r="BF73" s="93">
        <f t="shared" si="35"/>
        <v>108444</v>
      </c>
      <c r="BG73" s="93">
        <f t="shared" si="35"/>
        <v>105873</v>
      </c>
      <c r="BH73" s="93">
        <f t="shared" si="35"/>
        <v>105330</v>
      </c>
      <c r="BI73" s="93">
        <f t="shared" si="35"/>
        <v>106737</v>
      </c>
      <c r="BJ73" s="93">
        <f t="shared" si="35"/>
        <v>111875</v>
      </c>
      <c r="BK73" s="93">
        <f t="shared" si="35"/>
        <v>105696</v>
      </c>
      <c r="BL73" s="93">
        <f t="shared" si="35"/>
        <v>109512</v>
      </c>
      <c r="BM73" s="93">
        <f t="shared" si="35"/>
        <v>105969</v>
      </c>
      <c r="BN73" s="93">
        <f t="shared" si="35"/>
        <v>105692</v>
      </c>
      <c r="BO73" s="93">
        <f t="shared" ref="BO73:BR73" si="36">BO71+BO72</f>
        <v>104034</v>
      </c>
      <c r="BP73" s="102">
        <v>106278</v>
      </c>
      <c r="BQ73" s="93">
        <f t="shared" si="36"/>
        <v>106656</v>
      </c>
      <c r="BR73" s="93">
        <f t="shared" si="36"/>
        <v>112289</v>
      </c>
      <c r="BS73" s="93">
        <v>107757</v>
      </c>
    </row>
    <row r="76" spans="1:71" s="26" customFormat="1" x14ac:dyDescent="0.3">
      <c r="A76" s="37"/>
      <c r="B76" s="37"/>
      <c r="C76" s="37"/>
      <c r="D76" s="37"/>
      <c r="E76" s="37"/>
      <c r="F76" s="37"/>
      <c r="G76" s="37"/>
      <c r="H76" s="37"/>
      <c r="I76" s="37"/>
      <c r="J76" s="37"/>
      <c r="K76" s="37"/>
      <c r="L76" s="37"/>
      <c r="M76" s="37"/>
      <c r="N76" s="37"/>
      <c r="O76" s="37"/>
      <c r="P76" s="37"/>
      <c r="Q76" s="37"/>
      <c r="R76" s="23"/>
      <c r="S76" s="23"/>
      <c r="T76" s="23"/>
      <c r="U76" s="24"/>
      <c r="V76" s="24"/>
      <c r="W76" s="24"/>
      <c r="X76" s="25"/>
      <c r="Y76" s="25"/>
      <c r="Z76" s="25"/>
      <c r="AA76" s="25"/>
      <c r="AB76" s="25"/>
      <c r="AC76" s="25"/>
      <c r="AD76" s="25"/>
      <c r="AF76" s="25"/>
      <c r="AG76" s="25"/>
      <c r="AH76" s="25"/>
      <c r="AI76" s="25"/>
      <c r="AK76" s="25"/>
      <c r="AL76" s="25"/>
      <c r="AM76" s="25"/>
      <c r="AN76" s="27"/>
      <c r="AO76" s="25"/>
      <c r="AP76" s="49"/>
    </row>
    <row r="77" spans="1:71" s="26" customFormat="1" x14ac:dyDescent="0.3">
      <c r="A77" s="37"/>
      <c r="B77" s="37"/>
      <c r="C77" s="37"/>
      <c r="D77" s="37"/>
      <c r="E77" s="37"/>
      <c r="F77" s="37"/>
      <c r="G77" s="37"/>
      <c r="H77" s="37"/>
      <c r="I77" s="37"/>
      <c r="J77" s="37"/>
      <c r="K77" s="37"/>
      <c r="L77" s="37"/>
      <c r="M77" s="37"/>
      <c r="N77" s="37"/>
      <c r="O77" s="37"/>
      <c r="P77" s="37"/>
      <c r="Q77" s="37"/>
      <c r="R77" s="23"/>
      <c r="S77" s="23"/>
      <c r="T77" s="23"/>
      <c r="U77" s="24"/>
      <c r="V77" s="24"/>
      <c r="W77" s="24"/>
      <c r="X77" s="25"/>
      <c r="Y77" s="25"/>
      <c r="Z77" s="25"/>
      <c r="AA77" s="25"/>
      <c r="AB77" s="25"/>
      <c r="AC77" s="25"/>
      <c r="AD77" s="25"/>
      <c r="AF77" s="25"/>
      <c r="AG77" s="25"/>
      <c r="AH77" s="25"/>
      <c r="AI77" s="25"/>
      <c r="AK77" s="25"/>
      <c r="AL77" s="25"/>
      <c r="AM77" s="25"/>
      <c r="AN77" s="27"/>
      <c r="AO77" s="25"/>
      <c r="AP77" s="49"/>
    </row>
    <row r="78" spans="1:71" s="26" customFormat="1" x14ac:dyDescent="0.3">
      <c r="A78" s="37"/>
      <c r="B78" s="37"/>
      <c r="C78" s="37"/>
      <c r="D78" s="37"/>
      <c r="E78" s="37"/>
      <c r="F78" s="37"/>
      <c r="G78" s="37"/>
      <c r="H78" s="37"/>
      <c r="I78" s="37"/>
      <c r="J78" s="37"/>
      <c r="K78" s="37"/>
      <c r="L78" s="37"/>
      <c r="M78" s="37"/>
      <c r="N78" s="37"/>
      <c r="O78" s="37"/>
      <c r="P78" s="37"/>
      <c r="Q78" s="37"/>
      <c r="R78" s="23"/>
      <c r="S78" s="23"/>
      <c r="T78" s="23"/>
      <c r="U78" s="24"/>
      <c r="V78" s="24"/>
      <c r="W78" s="24"/>
      <c r="X78" s="25"/>
      <c r="Y78" s="25"/>
      <c r="Z78" s="25"/>
      <c r="AA78" s="25"/>
      <c r="AB78" s="25"/>
      <c r="AC78" s="25"/>
      <c r="AD78" s="25"/>
      <c r="AF78" s="25"/>
      <c r="AG78" s="25"/>
      <c r="AH78" s="25"/>
      <c r="AI78" s="25"/>
      <c r="AK78" s="25"/>
      <c r="AL78" s="25"/>
      <c r="AM78" s="25"/>
      <c r="AN78" s="27"/>
      <c r="AO78" s="25"/>
      <c r="AP78" s="49"/>
    </row>
    <row r="79" spans="1:71" s="26" customFormat="1" x14ac:dyDescent="0.3">
      <c r="A79" s="37"/>
      <c r="B79" s="37"/>
      <c r="C79" s="37"/>
      <c r="D79" s="37"/>
      <c r="E79" s="37"/>
      <c r="F79" s="37"/>
      <c r="G79" s="37"/>
      <c r="H79" s="37"/>
      <c r="I79" s="37"/>
      <c r="J79" s="37"/>
      <c r="K79" s="37"/>
      <c r="L79" s="37"/>
      <c r="M79" s="37"/>
      <c r="N79" s="37"/>
      <c r="O79" s="37"/>
      <c r="P79" s="37"/>
      <c r="Q79" s="37"/>
      <c r="R79" s="23"/>
      <c r="S79" s="23"/>
      <c r="T79" s="23"/>
      <c r="U79" s="24"/>
      <c r="V79" s="24"/>
      <c r="W79" s="24"/>
      <c r="X79" s="25"/>
      <c r="Y79" s="25"/>
      <c r="Z79" s="25"/>
      <c r="AA79" s="45"/>
      <c r="AB79" s="25"/>
      <c r="AC79" s="25"/>
      <c r="AD79" s="25"/>
      <c r="AF79" s="25"/>
      <c r="AG79" s="25"/>
      <c r="AH79" s="45"/>
      <c r="AI79" s="25"/>
      <c r="AK79" s="25"/>
      <c r="AL79" s="25"/>
      <c r="AM79" s="25"/>
      <c r="AN79" s="27"/>
      <c r="AO79" s="25"/>
      <c r="AP79" s="49"/>
    </row>
    <row r="80" spans="1:71" s="26" customFormat="1" x14ac:dyDescent="0.3">
      <c r="A80" s="37"/>
      <c r="B80" s="37"/>
      <c r="C80" s="37"/>
      <c r="D80" s="37"/>
      <c r="E80" s="37"/>
      <c r="F80" s="37"/>
      <c r="G80" s="37"/>
      <c r="H80" s="37"/>
      <c r="I80" s="37"/>
      <c r="J80" s="37"/>
      <c r="K80" s="37"/>
      <c r="L80" s="37"/>
      <c r="M80" s="37"/>
      <c r="N80" s="37"/>
      <c r="O80" s="37"/>
      <c r="P80" s="37"/>
      <c r="Q80" s="37"/>
      <c r="R80" s="23"/>
      <c r="S80" s="23"/>
      <c r="T80" s="23"/>
      <c r="U80" s="24"/>
      <c r="V80" s="24"/>
      <c r="W80" s="24"/>
      <c r="X80" s="25"/>
      <c r="Y80" s="25"/>
      <c r="Z80" s="25"/>
      <c r="AA80" s="25"/>
      <c r="AB80" s="25"/>
      <c r="AC80" s="25"/>
      <c r="AD80" s="25"/>
      <c r="AF80" s="25"/>
      <c r="AG80" s="25"/>
      <c r="AH80" s="35"/>
      <c r="AI80" s="25"/>
      <c r="AK80" s="25"/>
      <c r="AL80" s="25"/>
      <c r="AM80" s="25"/>
      <c r="AN80" s="27"/>
      <c r="AO80" s="25"/>
      <c r="AP80" s="49"/>
    </row>
    <row r="81" spans="1:42" s="26" customFormat="1" x14ac:dyDescent="0.3">
      <c r="A81" s="37"/>
      <c r="B81" s="37"/>
      <c r="C81" s="37"/>
      <c r="D81" s="37"/>
      <c r="E81" s="37"/>
      <c r="F81" s="37"/>
      <c r="G81" s="37"/>
      <c r="H81" s="37"/>
      <c r="I81" s="37"/>
      <c r="J81" s="37"/>
      <c r="K81" s="37"/>
      <c r="L81" s="37"/>
      <c r="M81" s="37"/>
      <c r="N81" s="37"/>
      <c r="O81" s="37"/>
      <c r="P81" s="37"/>
      <c r="Q81" s="37"/>
      <c r="R81" s="23"/>
      <c r="S81" s="23"/>
      <c r="T81" s="23"/>
      <c r="U81" s="24"/>
      <c r="V81" s="24"/>
      <c r="W81" s="24"/>
      <c r="X81" s="25"/>
      <c r="Y81" s="25"/>
      <c r="Z81" s="25"/>
      <c r="AB81" s="25"/>
      <c r="AC81" s="25"/>
      <c r="AD81" s="25"/>
      <c r="AF81" s="25"/>
      <c r="AG81" s="25"/>
      <c r="AH81" s="25"/>
      <c r="AI81" s="25"/>
      <c r="AK81" s="25"/>
      <c r="AL81" s="25"/>
      <c r="AM81" s="25"/>
      <c r="AN81" s="27"/>
      <c r="AO81" s="25"/>
      <c r="AP81" s="49"/>
    </row>
  </sheetData>
  <mergeCells count="4">
    <mergeCell ref="A3:K3"/>
    <mergeCell ref="A8:I8"/>
    <mergeCell ref="A19:I19"/>
    <mergeCell ref="A30:I30"/>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8A354-D4FB-4CE4-A496-60F06B924D28}">
  <dimension ref="A1:CK90"/>
  <sheetViews>
    <sheetView topLeftCell="A4" workbookViewId="0">
      <selection activeCell="D23" sqref="D23"/>
    </sheetView>
  </sheetViews>
  <sheetFormatPr defaultColWidth="9.109375" defaultRowHeight="13.8" x14ac:dyDescent="0.3"/>
  <cols>
    <col min="1" max="1" width="9" style="29" customWidth="1"/>
    <col min="2" max="2" width="9" style="96" customWidth="1"/>
    <col min="3" max="3" width="9.109375" style="96" customWidth="1"/>
    <col min="4" max="4" width="9.109375" style="352" customWidth="1"/>
    <col min="5" max="5" width="9.88671875" style="93" bestFit="1" customWidth="1"/>
    <col min="6" max="6" width="10.6640625" style="96" bestFit="1" customWidth="1"/>
    <col min="7" max="7" width="12.44140625" style="96" bestFit="1" customWidth="1"/>
    <col min="8" max="10" width="9.44140625" style="37" customWidth="1"/>
    <col min="11" max="11" width="9.88671875" style="37" bestFit="1" customWidth="1"/>
    <col min="12" max="12" width="9.44140625" style="37" customWidth="1"/>
    <col min="13" max="13" width="9.5546875" style="31" customWidth="1"/>
    <col min="14" max="14" width="9.5546875" style="96" customWidth="1"/>
    <col min="15" max="16" width="9.5546875" style="37" customWidth="1"/>
    <col min="17" max="17" width="9.44140625" style="37" customWidth="1"/>
    <col min="18" max="19" width="9.44140625" style="96" customWidth="1"/>
    <col min="20" max="20" width="9.44140625" style="37" customWidth="1"/>
    <col min="21" max="21" width="9" style="96" customWidth="1"/>
    <col min="22" max="23" width="9" style="37" customWidth="1"/>
    <col min="24" max="24" width="9.5546875" style="37" customWidth="1"/>
    <col min="25" max="25" width="9" style="96" customWidth="1"/>
    <col min="26" max="26" width="9.44140625" style="96" customWidth="1"/>
    <col min="27" max="27" width="9.33203125" style="37" customWidth="1"/>
    <col min="28" max="28" width="9.44140625" style="37" customWidth="1"/>
    <col min="29" max="29" width="9.5546875" style="37" customWidth="1"/>
    <col min="30" max="30" width="9.33203125" style="37" customWidth="1"/>
    <col min="31" max="32" width="9.44140625" style="37" customWidth="1"/>
    <col min="33" max="33" width="9.5546875" style="37" customWidth="1"/>
    <col min="34" max="34" width="9.33203125" style="37" customWidth="1"/>
    <col min="35" max="35" width="9.6640625" style="37" customWidth="1"/>
    <col min="36" max="36" width="9.5546875" style="23" bestFit="1" customWidth="1"/>
    <col min="37" max="38" width="7.6640625" style="23" customWidth="1"/>
    <col min="39" max="41" width="9.88671875" style="24" customWidth="1"/>
    <col min="42" max="44" width="9.5546875" style="25" customWidth="1"/>
    <col min="45" max="45" width="9.33203125" style="25" customWidth="1"/>
    <col min="46" max="48" width="9.109375" style="25"/>
    <col min="49" max="49" width="9.109375" style="26"/>
    <col min="50" max="50" width="12.109375" style="25" customWidth="1"/>
    <col min="51" max="51" width="9.5546875" style="25" customWidth="1"/>
    <col min="52" max="53" width="9.109375" style="25"/>
    <col min="54" max="54" width="9.109375" style="26"/>
    <col min="55" max="57" width="9.109375" style="25"/>
    <col min="58" max="58" width="10.44140625" style="27" customWidth="1"/>
    <col min="59" max="59" width="10.5546875" style="25" bestFit="1" customWidth="1"/>
    <col min="60" max="16384" width="9.109375" style="28"/>
  </cols>
  <sheetData>
    <row r="1" spans="1:59" s="16" customFormat="1" ht="15.6" x14ac:dyDescent="0.3">
      <c r="A1" s="307" t="s">
        <v>350</v>
      </c>
      <c r="B1" s="307"/>
      <c r="C1" s="307"/>
      <c r="D1" s="307"/>
      <c r="E1" s="307"/>
      <c r="F1" s="307"/>
      <c r="G1" s="307"/>
      <c r="H1" s="307"/>
      <c r="I1" s="307"/>
      <c r="J1" s="307"/>
      <c r="K1" s="307"/>
      <c r="L1" s="307"/>
      <c r="M1" s="307"/>
      <c r="N1" s="307"/>
      <c r="O1" s="307"/>
      <c r="P1" s="307"/>
      <c r="Q1" s="307"/>
      <c r="R1" s="307"/>
      <c r="S1" s="307"/>
      <c r="T1" s="307"/>
      <c r="U1" s="64"/>
      <c r="Y1" s="64"/>
      <c r="Z1" s="64"/>
      <c r="AJ1" s="63"/>
      <c r="AK1" s="63"/>
      <c r="AL1" s="63"/>
      <c r="AM1" s="64"/>
      <c r="AN1" s="64"/>
      <c r="AO1" s="64"/>
      <c r="AP1" s="65"/>
      <c r="AQ1" s="65"/>
      <c r="AR1" s="65"/>
      <c r="AS1" s="65"/>
      <c r="AT1" s="65"/>
      <c r="AU1" s="65"/>
      <c r="AV1" s="65"/>
      <c r="AW1" s="66"/>
      <c r="AX1" s="65"/>
      <c r="AY1" s="65"/>
      <c r="AZ1" s="65"/>
      <c r="BA1" s="65"/>
      <c r="BB1" s="66"/>
      <c r="BC1" s="65"/>
      <c r="BD1" s="65"/>
      <c r="BE1" s="65"/>
      <c r="BF1" s="67"/>
      <c r="BG1" s="65"/>
    </row>
    <row r="2" spans="1:59" s="16" customFormat="1" ht="15.6" x14ac:dyDescent="0.3">
      <c r="A2" s="51"/>
      <c r="B2" s="51"/>
      <c r="C2" s="51"/>
      <c r="D2" s="275"/>
      <c r="E2" s="51"/>
      <c r="F2" s="51"/>
      <c r="G2" s="51"/>
      <c r="H2" s="51"/>
      <c r="I2" s="51"/>
      <c r="J2" s="51"/>
      <c r="K2" s="51"/>
      <c r="L2" s="51"/>
      <c r="M2" s="51"/>
      <c r="N2" s="51"/>
      <c r="O2" s="51"/>
      <c r="P2" s="51"/>
      <c r="Q2" s="51"/>
      <c r="R2" s="51"/>
      <c r="S2" s="51"/>
      <c r="T2" s="51"/>
      <c r="U2" s="64"/>
      <c r="Y2" s="64"/>
      <c r="Z2" s="64"/>
      <c r="AJ2" s="63"/>
      <c r="AK2" s="63"/>
      <c r="AL2" s="63"/>
      <c r="AM2" s="64"/>
      <c r="AN2" s="64"/>
      <c r="AO2" s="64"/>
      <c r="AP2" s="65"/>
      <c r="AQ2" s="65"/>
      <c r="AR2" s="65"/>
      <c r="AS2" s="65"/>
      <c r="AT2" s="65"/>
      <c r="AU2" s="65"/>
      <c r="AV2" s="65"/>
      <c r="AW2" s="66"/>
      <c r="AX2" s="65"/>
      <c r="AY2" s="65"/>
      <c r="AZ2" s="65"/>
      <c r="BA2" s="65"/>
      <c r="BB2" s="66"/>
      <c r="BC2" s="65"/>
      <c r="BD2" s="65"/>
      <c r="BE2" s="65"/>
      <c r="BF2" s="67"/>
      <c r="BG2" s="65"/>
    </row>
    <row r="3" spans="1:59" ht="27.6" customHeight="1" x14ac:dyDescent="0.3">
      <c r="A3" s="304" t="s">
        <v>351</v>
      </c>
      <c r="B3" s="304"/>
      <c r="C3" s="304"/>
      <c r="D3" s="304"/>
      <c r="E3" s="304"/>
      <c r="F3" s="304"/>
      <c r="G3" s="304"/>
      <c r="H3" s="304"/>
      <c r="I3" s="304"/>
      <c r="J3" s="304"/>
      <c r="K3" s="304"/>
      <c r="L3" s="304"/>
      <c r="M3" s="304"/>
      <c r="N3" s="304"/>
      <c r="O3" s="304"/>
      <c r="P3" s="304"/>
      <c r="Q3" s="304"/>
      <c r="R3" s="304"/>
      <c r="S3" s="304"/>
      <c r="T3" s="304"/>
      <c r="U3" s="24"/>
      <c r="V3" s="28"/>
      <c r="W3" s="28"/>
      <c r="X3" s="28"/>
      <c r="Y3" s="24"/>
      <c r="Z3" s="24"/>
      <c r="AA3" s="28"/>
      <c r="AB3" s="28"/>
      <c r="AC3" s="28"/>
      <c r="AD3" s="28"/>
      <c r="AE3" s="28"/>
      <c r="AF3" s="28"/>
      <c r="AG3" s="28"/>
      <c r="AH3" s="28"/>
      <c r="AI3" s="28"/>
    </row>
    <row r="4" spans="1:59" s="251" customFormat="1" x14ac:dyDescent="0.3">
      <c r="A4" s="304" t="s">
        <v>639</v>
      </c>
      <c r="B4" s="304"/>
      <c r="C4" s="304"/>
      <c r="D4" s="304"/>
      <c r="E4" s="304"/>
      <c r="F4" s="304"/>
      <c r="G4" s="304"/>
      <c r="H4" s="304"/>
      <c r="I4" s="304"/>
      <c r="J4" s="304"/>
      <c r="K4" s="304"/>
      <c r="L4" s="304"/>
      <c r="M4" s="304"/>
      <c r="N4" s="304"/>
      <c r="O4" s="304"/>
      <c r="P4" s="304"/>
      <c r="Q4" s="304"/>
      <c r="R4" s="304"/>
      <c r="S4" s="304"/>
      <c r="T4" s="304"/>
      <c r="U4" s="24"/>
      <c r="Y4" s="24"/>
      <c r="Z4" s="24"/>
      <c r="AJ4" s="23"/>
      <c r="AK4" s="23"/>
      <c r="AL4" s="23"/>
      <c r="AM4" s="24"/>
      <c r="AN4" s="24"/>
      <c r="AO4" s="24"/>
      <c r="AP4" s="25"/>
      <c r="AQ4" s="25"/>
      <c r="AR4" s="25"/>
      <c r="AS4" s="25"/>
      <c r="AT4" s="25"/>
      <c r="AU4" s="25"/>
      <c r="AV4" s="25"/>
      <c r="AW4" s="26"/>
      <c r="AX4" s="25"/>
      <c r="AY4" s="25"/>
      <c r="AZ4" s="25"/>
      <c r="BA4" s="25"/>
      <c r="BB4" s="26"/>
      <c r="BC4" s="25"/>
      <c r="BD4" s="25"/>
      <c r="BE4" s="25"/>
      <c r="BF4" s="27"/>
      <c r="BG4" s="25"/>
    </row>
    <row r="5" spans="1:59" x14ac:dyDescent="0.3">
      <c r="A5" s="310" t="s">
        <v>190</v>
      </c>
      <c r="B5" s="310"/>
      <c r="C5" s="310"/>
      <c r="D5" s="310"/>
      <c r="E5" s="310"/>
      <c r="F5" s="310"/>
      <c r="G5" s="310"/>
      <c r="H5" s="310"/>
      <c r="I5" s="310"/>
      <c r="J5" s="310"/>
      <c r="K5" s="310"/>
      <c r="L5" s="310"/>
      <c r="M5" s="310"/>
      <c r="N5" s="310"/>
      <c r="O5" s="310"/>
      <c r="P5" s="310"/>
      <c r="Q5" s="310"/>
      <c r="R5" s="310"/>
      <c r="S5" s="310"/>
      <c r="T5" s="310"/>
      <c r="U5" s="24"/>
      <c r="V5" s="28"/>
      <c r="W5" s="28"/>
      <c r="X5" s="28"/>
      <c r="Y5" s="24"/>
      <c r="Z5" s="24"/>
      <c r="AA5" s="28"/>
      <c r="AB5" s="28"/>
      <c r="AC5" s="28"/>
      <c r="AD5" s="28"/>
      <c r="AE5" s="28"/>
      <c r="AF5" s="28"/>
      <c r="AG5" s="28"/>
      <c r="AH5" s="28"/>
      <c r="AI5" s="28"/>
    </row>
    <row r="6" spans="1:59" ht="14.4" x14ac:dyDescent="0.3">
      <c r="A6" s="300" t="s">
        <v>191</v>
      </c>
      <c r="B6" s="300"/>
      <c r="C6" s="300"/>
      <c r="D6" s="300"/>
      <c r="E6" s="300"/>
      <c r="F6" s="300"/>
      <c r="G6" s="300"/>
      <c r="H6" s="300"/>
      <c r="I6" s="300"/>
      <c r="J6" s="300"/>
      <c r="K6" s="300"/>
      <c r="L6" s="300"/>
      <c r="M6" s="300"/>
      <c r="N6" s="300"/>
      <c r="O6" s="300"/>
      <c r="P6" s="300"/>
      <c r="Q6" s="300"/>
      <c r="R6" s="300"/>
      <c r="S6" s="300"/>
      <c r="T6" s="300"/>
      <c r="U6" s="24"/>
      <c r="V6" s="28"/>
      <c r="W6" s="28"/>
      <c r="X6" s="28"/>
      <c r="Y6" s="24"/>
      <c r="Z6" s="24"/>
      <c r="AA6" s="28"/>
      <c r="AB6" s="28"/>
      <c r="AC6" s="28"/>
      <c r="AD6" s="28"/>
      <c r="AE6" s="28"/>
      <c r="AF6" s="28"/>
      <c r="AG6" s="28"/>
      <c r="AH6" s="28"/>
      <c r="AI6" s="28"/>
    </row>
    <row r="7" spans="1:59" ht="14.4" x14ac:dyDescent="0.3">
      <c r="A7" s="300"/>
      <c r="B7" s="300"/>
      <c r="C7" s="300"/>
      <c r="D7" s="300"/>
      <c r="E7" s="300"/>
      <c r="F7" s="300"/>
      <c r="G7" s="300"/>
      <c r="H7" s="300"/>
      <c r="I7" s="300"/>
      <c r="J7" s="300"/>
      <c r="K7" s="300"/>
      <c r="L7" s="300"/>
      <c r="M7" s="300"/>
      <c r="N7" s="300"/>
      <c r="O7" s="300"/>
      <c r="P7" s="300"/>
      <c r="Q7" s="300"/>
      <c r="R7" s="300"/>
      <c r="S7" s="300"/>
      <c r="T7" s="300"/>
      <c r="U7" s="24"/>
      <c r="V7" s="28"/>
      <c r="W7" s="28"/>
      <c r="X7" s="28"/>
      <c r="Y7" s="24"/>
      <c r="Z7" s="24"/>
      <c r="AA7" s="28"/>
      <c r="AB7" s="28"/>
      <c r="AC7" s="28"/>
      <c r="AD7" s="28"/>
      <c r="AE7" s="28"/>
      <c r="AF7" s="28"/>
      <c r="AG7" s="28"/>
      <c r="AH7" s="28"/>
      <c r="AI7" s="28"/>
    </row>
    <row r="8" spans="1:59" s="30" customFormat="1" ht="14.4" customHeight="1" x14ac:dyDescent="0.3">
      <c r="A8" s="40"/>
      <c r="B8" s="311" t="s">
        <v>177</v>
      </c>
      <c r="C8" s="311"/>
      <c r="D8" s="311"/>
      <c r="E8" s="311" t="s">
        <v>8</v>
      </c>
      <c r="F8" s="311"/>
      <c r="G8" s="311"/>
      <c r="H8" s="311"/>
      <c r="I8" s="305" t="s">
        <v>179</v>
      </c>
      <c r="J8" s="305"/>
      <c r="K8" s="305"/>
      <c r="L8" s="305"/>
      <c r="M8" s="305" t="s">
        <v>180</v>
      </c>
      <c r="N8" s="305"/>
      <c r="O8" s="305"/>
      <c r="P8" s="305"/>
      <c r="Q8" s="305" t="s">
        <v>11</v>
      </c>
      <c r="R8" s="305"/>
      <c r="S8" s="305"/>
      <c r="T8" s="305"/>
      <c r="U8" s="305" t="s">
        <v>12</v>
      </c>
      <c r="V8" s="305"/>
      <c r="W8" s="305"/>
      <c r="X8" s="305"/>
      <c r="Y8" s="305" t="s">
        <v>181</v>
      </c>
      <c r="Z8" s="305"/>
      <c r="AA8" s="305"/>
      <c r="AB8" s="305"/>
      <c r="AJ8" s="44"/>
      <c r="AK8" s="44"/>
      <c r="AL8" s="44"/>
      <c r="AM8" s="68"/>
      <c r="AN8" s="68"/>
      <c r="AO8" s="68"/>
      <c r="AP8" s="69"/>
      <c r="AQ8" s="69"/>
      <c r="AR8" s="69"/>
      <c r="AS8" s="69"/>
      <c r="AT8" s="69"/>
      <c r="AU8" s="69"/>
      <c r="AV8" s="69"/>
      <c r="AW8" s="70"/>
      <c r="AX8" s="69"/>
      <c r="AY8" s="69"/>
      <c r="AZ8" s="69"/>
      <c r="BA8" s="69"/>
      <c r="BB8" s="70"/>
      <c r="BC8" s="69"/>
      <c r="BD8" s="69"/>
      <c r="BE8" s="69"/>
      <c r="BF8" s="71"/>
      <c r="BG8" s="69"/>
    </row>
    <row r="9" spans="1:59" s="81" customFormat="1" ht="29.4" customHeight="1" x14ac:dyDescent="0.3">
      <c r="A9" s="80"/>
      <c r="B9" s="309" t="s">
        <v>178</v>
      </c>
      <c r="C9" s="309"/>
      <c r="D9" s="163" t="s">
        <v>347</v>
      </c>
      <c r="E9" s="309" t="s">
        <v>182</v>
      </c>
      <c r="F9" s="309"/>
      <c r="G9" s="94" t="s">
        <v>188</v>
      </c>
      <c r="H9" s="87" t="s">
        <v>189</v>
      </c>
      <c r="I9" s="312" t="s">
        <v>183</v>
      </c>
      <c r="J9" s="312"/>
      <c r="K9" s="87" t="s">
        <v>188</v>
      </c>
      <c r="L9" s="87" t="s">
        <v>189</v>
      </c>
      <c r="M9" s="312" t="s">
        <v>183</v>
      </c>
      <c r="N9" s="312"/>
      <c r="O9" s="87" t="s">
        <v>188</v>
      </c>
      <c r="P9" s="87" t="s">
        <v>189</v>
      </c>
      <c r="Q9" s="312" t="s">
        <v>184</v>
      </c>
      <c r="R9" s="312"/>
      <c r="S9" s="94" t="s">
        <v>188</v>
      </c>
      <c r="T9" s="87" t="s">
        <v>189</v>
      </c>
      <c r="U9" s="312" t="s">
        <v>185</v>
      </c>
      <c r="V9" s="312"/>
      <c r="W9" s="94" t="s">
        <v>188</v>
      </c>
      <c r="X9" s="87" t="s">
        <v>189</v>
      </c>
      <c r="Y9" s="312" t="s">
        <v>183</v>
      </c>
      <c r="Z9" s="312"/>
      <c r="AA9" s="94" t="s">
        <v>188</v>
      </c>
      <c r="AB9" s="87" t="s">
        <v>189</v>
      </c>
      <c r="AJ9" s="82"/>
      <c r="AK9" s="82"/>
      <c r="AL9" s="82"/>
      <c r="AM9" s="83"/>
      <c r="AN9" s="83"/>
      <c r="AO9" s="83"/>
      <c r="AP9" s="84"/>
      <c r="AQ9" s="84"/>
      <c r="AR9" s="84"/>
      <c r="AS9" s="84"/>
      <c r="AT9" s="84"/>
      <c r="AU9" s="84"/>
      <c r="AV9" s="84"/>
      <c r="AW9" s="85"/>
      <c r="AX9" s="84"/>
      <c r="AY9" s="84"/>
      <c r="AZ9" s="84"/>
      <c r="BA9" s="84"/>
      <c r="BB9" s="85"/>
      <c r="BC9" s="84"/>
      <c r="BD9" s="84"/>
      <c r="BE9" s="84"/>
      <c r="BF9" s="86"/>
      <c r="BG9" s="84"/>
    </row>
    <row r="10" spans="1:59" ht="14.4" x14ac:dyDescent="0.3">
      <c r="A10" s="30"/>
      <c r="B10" s="95" t="s">
        <v>187</v>
      </c>
      <c r="C10" s="96" t="s">
        <v>186</v>
      </c>
      <c r="E10" s="95" t="s">
        <v>187</v>
      </c>
      <c r="F10" s="96" t="s">
        <v>186</v>
      </c>
      <c r="G10" s="96" t="s">
        <v>186</v>
      </c>
      <c r="I10" s="73" t="s">
        <v>187</v>
      </c>
      <c r="J10" s="37" t="s">
        <v>186</v>
      </c>
      <c r="K10" s="37" t="s">
        <v>186</v>
      </c>
      <c r="M10" s="76" t="s">
        <v>187</v>
      </c>
      <c r="N10" s="96" t="s">
        <v>186</v>
      </c>
      <c r="O10" s="37" t="s">
        <v>186</v>
      </c>
      <c r="Q10" s="73" t="s">
        <v>187</v>
      </c>
      <c r="R10" s="96" t="s">
        <v>186</v>
      </c>
      <c r="S10" s="96" t="s">
        <v>186</v>
      </c>
      <c r="U10" s="95" t="s">
        <v>187</v>
      </c>
      <c r="V10" s="37" t="s">
        <v>186</v>
      </c>
      <c r="W10" s="37" t="s">
        <v>186</v>
      </c>
      <c r="Y10" s="95" t="s">
        <v>187</v>
      </c>
      <c r="Z10" s="96" t="s">
        <v>186</v>
      </c>
      <c r="AA10" s="96" t="s">
        <v>186</v>
      </c>
      <c r="AB10" s="28"/>
      <c r="AC10" s="28"/>
      <c r="AD10" s="28"/>
      <c r="AE10" s="28"/>
      <c r="AF10" s="28"/>
      <c r="AG10" s="28"/>
      <c r="AH10" s="28"/>
      <c r="AI10" s="28"/>
    </row>
    <row r="11" spans="1:59" ht="14.4" x14ac:dyDescent="0.3">
      <c r="A11" s="62" t="s">
        <v>80</v>
      </c>
      <c r="B11" s="97">
        <v>39.646000000000001</v>
      </c>
      <c r="C11" s="24">
        <v>79.292000000000002</v>
      </c>
      <c r="D11" s="26">
        <v>0.23499999999999999</v>
      </c>
      <c r="E11" s="93">
        <v>551.62900000000002</v>
      </c>
      <c r="F11" s="74">
        <v>1103.258</v>
      </c>
      <c r="G11" s="74">
        <v>37857.101999999999</v>
      </c>
      <c r="H11" s="72">
        <f t="shared" ref="H11:H25" si="0">(F11*100)/G11</f>
        <v>2.9142695603060162</v>
      </c>
      <c r="I11" s="93">
        <v>536.86900000000003</v>
      </c>
      <c r="J11" s="74">
        <v>1073.7380000000001</v>
      </c>
      <c r="K11" s="74">
        <v>21058.034</v>
      </c>
      <c r="L11" s="72">
        <f t="shared" ref="L11:L74" si="1">(J11*100)/K11</f>
        <v>5.0989470337069456</v>
      </c>
      <c r="M11" s="93">
        <v>112.74</v>
      </c>
      <c r="N11" s="74">
        <v>225.48</v>
      </c>
      <c r="O11" s="74">
        <v>14405.316000000001</v>
      </c>
      <c r="P11" s="72">
        <f t="shared" ref="P11:P14" si="2">(N11*100)/O11</f>
        <v>1.5652554931804341</v>
      </c>
      <c r="Q11" s="93">
        <v>113.73399999999999</v>
      </c>
      <c r="R11" s="74">
        <v>227.46799999999999</v>
      </c>
      <c r="S11" s="74">
        <v>7946.62</v>
      </c>
      <c r="T11" s="72">
        <f t="shared" ref="T11:T74" si="3">(R11*100)/S11</f>
        <v>2.8624496955938499</v>
      </c>
      <c r="U11" s="93">
        <v>40.155999999999999</v>
      </c>
      <c r="V11" s="74">
        <v>80.311999999999998</v>
      </c>
      <c r="W11" s="74">
        <v>10281.450000000001</v>
      </c>
      <c r="X11" s="72">
        <f t="shared" ref="X11:X74" si="4">(V11*100)/W11</f>
        <v>0.78113495664522026</v>
      </c>
      <c r="Y11" s="93">
        <v>38.252000000000002</v>
      </c>
      <c r="Z11" s="74">
        <v>76.504000000000005</v>
      </c>
      <c r="AA11" s="74">
        <v>2488.19</v>
      </c>
      <c r="AB11" s="72">
        <f t="shared" ref="AB11:AB74" si="5">(Z11*100)/AA11</f>
        <v>3.0746848110473879</v>
      </c>
      <c r="AC11" s="28"/>
      <c r="AD11" s="28"/>
      <c r="AE11" s="28"/>
      <c r="AF11" s="28"/>
      <c r="AG11" s="28"/>
      <c r="AH11" s="28"/>
      <c r="AI11" s="28"/>
    </row>
    <row r="12" spans="1:59" ht="14.4" x14ac:dyDescent="0.3">
      <c r="A12" s="62" t="s">
        <v>81</v>
      </c>
      <c r="B12" s="75">
        <v>626.21500000000003</v>
      </c>
      <c r="C12" s="75">
        <v>1252.43</v>
      </c>
      <c r="D12" s="26">
        <v>2.661</v>
      </c>
      <c r="E12" s="93">
        <v>645.55399999999997</v>
      </c>
      <c r="F12" s="74">
        <v>1291.1079999999999</v>
      </c>
      <c r="G12" s="74">
        <v>39258.883999999998</v>
      </c>
      <c r="H12" s="72">
        <f t="shared" si="0"/>
        <v>3.2887027557889827</v>
      </c>
      <c r="I12" s="93">
        <v>510.03199999999998</v>
      </c>
      <c r="J12" s="74">
        <v>1020.064</v>
      </c>
      <c r="K12" s="74">
        <v>22941.75</v>
      </c>
      <c r="L12" s="72">
        <f t="shared" si="1"/>
        <v>4.4463216624712585</v>
      </c>
      <c r="M12" s="93">
        <v>136.27699999999999</v>
      </c>
      <c r="N12" s="74">
        <v>272.55399999999997</v>
      </c>
      <c r="O12" s="74">
        <v>15412.73</v>
      </c>
      <c r="P12" s="72">
        <f t="shared" si="2"/>
        <v>1.7683693933521185</v>
      </c>
      <c r="Q12" s="93">
        <v>183.91900000000001</v>
      </c>
      <c r="R12" s="74">
        <v>367.83800000000002</v>
      </c>
      <c r="S12" s="74">
        <v>8713.9339999999993</v>
      </c>
      <c r="T12" s="72">
        <f t="shared" si="3"/>
        <v>4.2212621761881612</v>
      </c>
      <c r="U12" s="93">
        <v>44.283999999999999</v>
      </c>
      <c r="V12" s="74">
        <v>88.567999999999998</v>
      </c>
      <c r="W12" s="74">
        <v>10713.956</v>
      </c>
      <c r="X12" s="72">
        <f t="shared" si="4"/>
        <v>0.82666010575365434</v>
      </c>
      <c r="Y12" s="93">
        <v>36.700000000000003</v>
      </c>
      <c r="Z12" s="74">
        <v>73.400000000000006</v>
      </c>
      <c r="AA12" s="74">
        <v>2752.9859999999999</v>
      </c>
      <c r="AB12" s="72">
        <f t="shared" si="5"/>
        <v>2.6661959051008619</v>
      </c>
      <c r="AC12" s="28"/>
      <c r="AD12" s="28"/>
      <c r="AE12" s="28"/>
      <c r="AF12" s="28"/>
      <c r="AG12" s="28"/>
      <c r="AH12" s="28"/>
      <c r="AI12" s="28"/>
    </row>
    <row r="13" spans="1:59" ht="14.4" x14ac:dyDescent="0.3">
      <c r="A13" s="62" t="s">
        <v>82</v>
      </c>
      <c r="B13" s="98">
        <v>1081.44</v>
      </c>
      <c r="C13" s="98">
        <v>2162.88</v>
      </c>
      <c r="D13" s="26">
        <v>4.3310000000000004</v>
      </c>
      <c r="E13" s="93">
        <v>826.76900000000001</v>
      </c>
      <c r="F13" s="74">
        <v>1653.538</v>
      </c>
      <c r="G13" s="74">
        <v>41075.67</v>
      </c>
      <c r="H13" s="72">
        <f t="shared" si="0"/>
        <v>4.0255898443044265</v>
      </c>
      <c r="I13" s="93">
        <v>546.4</v>
      </c>
      <c r="J13" s="74">
        <v>1092.8</v>
      </c>
      <c r="K13" s="74">
        <v>23627.758000000002</v>
      </c>
      <c r="L13" s="72">
        <f t="shared" si="1"/>
        <v>4.6250685316820999</v>
      </c>
      <c r="M13" s="93">
        <v>146.077</v>
      </c>
      <c r="N13" s="74">
        <v>292.154</v>
      </c>
      <c r="O13" s="74">
        <v>15761.786</v>
      </c>
      <c r="P13" s="72">
        <f t="shared" si="2"/>
        <v>1.8535589811966742</v>
      </c>
      <c r="Q13" s="93">
        <v>134.62</v>
      </c>
      <c r="R13" s="74">
        <v>269.24</v>
      </c>
      <c r="S13" s="74">
        <v>9749.2060000000001</v>
      </c>
      <c r="T13" s="72">
        <f t="shared" si="3"/>
        <v>2.7616607957612138</v>
      </c>
      <c r="U13" s="93">
        <v>40.936</v>
      </c>
      <c r="V13" s="74">
        <v>81.872</v>
      </c>
      <c r="W13" s="74">
        <v>9154.0139999999992</v>
      </c>
      <c r="X13" s="72">
        <f t="shared" si="4"/>
        <v>0.89438360046204868</v>
      </c>
      <c r="Y13" s="93">
        <v>37.31</v>
      </c>
      <c r="Z13" s="74">
        <v>74.62</v>
      </c>
      <c r="AA13" s="74">
        <v>2738.7359999999999</v>
      </c>
      <c r="AB13" s="72">
        <f t="shared" si="5"/>
        <v>2.72461456671983</v>
      </c>
      <c r="AC13" s="28"/>
      <c r="AD13" s="28"/>
      <c r="AE13" s="28"/>
      <c r="AF13" s="28"/>
      <c r="AG13" s="28"/>
      <c r="AH13" s="28"/>
      <c r="AI13" s="28"/>
    </row>
    <row r="14" spans="1:59" ht="14.4" x14ac:dyDescent="0.3">
      <c r="A14" s="62" t="s">
        <v>83</v>
      </c>
      <c r="B14" s="98">
        <v>941.55100000000004</v>
      </c>
      <c r="C14" s="98">
        <v>1883.1020000000001</v>
      </c>
      <c r="D14" s="26">
        <v>3.8490000000000002</v>
      </c>
      <c r="E14" s="93">
        <v>677.43299999999999</v>
      </c>
      <c r="F14" s="74">
        <v>1354.866</v>
      </c>
      <c r="G14" s="74">
        <v>43154.457999999999</v>
      </c>
      <c r="H14" s="72">
        <f t="shared" si="0"/>
        <v>3.139573668148028</v>
      </c>
      <c r="I14" s="93">
        <v>506.66199999999998</v>
      </c>
      <c r="J14" s="74">
        <v>1013.324</v>
      </c>
      <c r="K14" s="74">
        <v>25345.574000000001</v>
      </c>
      <c r="L14" s="72">
        <f t="shared" si="1"/>
        <v>3.9980313722624703</v>
      </c>
      <c r="M14" s="93">
        <v>121.986</v>
      </c>
      <c r="N14" s="74">
        <v>243.97200000000001</v>
      </c>
      <c r="O14" s="74">
        <v>16982.964</v>
      </c>
      <c r="P14" s="72">
        <f t="shared" si="2"/>
        <v>1.436569022933806</v>
      </c>
      <c r="Q14" s="93">
        <v>170.185</v>
      </c>
      <c r="R14" s="74">
        <v>340.37</v>
      </c>
      <c r="S14" s="74">
        <v>11052.451999999999</v>
      </c>
      <c r="T14" s="72">
        <f t="shared" si="3"/>
        <v>3.079588131212875</v>
      </c>
      <c r="U14" s="93">
        <v>38.71</v>
      </c>
      <c r="V14" s="74">
        <v>77.42</v>
      </c>
      <c r="W14" s="74">
        <v>9245.0720000000001</v>
      </c>
      <c r="X14" s="72">
        <f t="shared" si="4"/>
        <v>0.83741911366401467</v>
      </c>
      <c r="Y14" s="93">
        <v>50.688000000000002</v>
      </c>
      <c r="Z14" s="74">
        <v>101.376</v>
      </c>
      <c r="AA14" s="74">
        <v>3006.0940000000001</v>
      </c>
      <c r="AB14" s="72">
        <f t="shared" si="5"/>
        <v>3.3723496337772541</v>
      </c>
      <c r="AC14" s="28"/>
      <c r="AD14" s="28"/>
      <c r="AE14" s="28"/>
      <c r="AF14" s="28"/>
      <c r="AG14" s="28"/>
      <c r="AH14" s="28"/>
      <c r="AI14" s="28"/>
    </row>
    <row r="15" spans="1:59" ht="14.4" x14ac:dyDescent="0.3">
      <c r="A15" s="62" t="s">
        <v>84</v>
      </c>
      <c r="B15" s="98">
        <v>911.24699999999996</v>
      </c>
      <c r="C15" s="98">
        <v>1822.4939999999999</v>
      </c>
      <c r="D15" s="26">
        <v>2.8109999999999999</v>
      </c>
      <c r="E15" s="93">
        <v>575.875</v>
      </c>
      <c r="F15" s="74">
        <v>1151.75</v>
      </c>
      <c r="G15" s="74">
        <v>46896.332000000002</v>
      </c>
      <c r="H15" s="72">
        <f t="shared" si="0"/>
        <v>2.4559490068434351</v>
      </c>
      <c r="I15" s="93">
        <v>718.19399999999996</v>
      </c>
      <c r="J15" s="74">
        <v>1436.3879999999999</v>
      </c>
      <c r="K15" s="74">
        <v>26088.175999999999</v>
      </c>
      <c r="L15" s="72">
        <f t="shared" si="1"/>
        <v>5.5058966176861119</v>
      </c>
      <c r="M15" s="170" t="s">
        <v>30</v>
      </c>
      <c r="N15" s="295" t="s">
        <v>30</v>
      </c>
      <c r="O15" s="74">
        <v>18831.085999999999</v>
      </c>
      <c r="P15" s="107">
        <v>1.52</v>
      </c>
      <c r="Q15" s="93">
        <v>221.72900000000001</v>
      </c>
      <c r="R15" s="74">
        <v>443.45800000000003</v>
      </c>
      <c r="S15" s="74">
        <v>11596.626</v>
      </c>
      <c r="T15" s="72">
        <f t="shared" si="3"/>
        <v>3.8240260572342337</v>
      </c>
      <c r="U15" s="93">
        <v>40.329000000000001</v>
      </c>
      <c r="V15" s="74">
        <v>80.658000000000001</v>
      </c>
      <c r="W15" s="74">
        <v>9889.7000000000007</v>
      </c>
      <c r="X15" s="72">
        <f t="shared" si="4"/>
        <v>0.81557580108597827</v>
      </c>
      <c r="Y15" s="93">
        <v>64.41</v>
      </c>
      <c r="Z15" s="74">
        <v>128.82</v>
      </c>
      <c r="AA15" s="74">
        <v>3163.9679999999998</v>
      </c>
      <c r="AB15" s="72">
        <f t="shared" si="5"/>
        <v>4.0714697493779965</v>
      </c>
      <c r="AC15" s="28"/>
      <c r="AD15" s="28"/>
      <c r="AE15" s="28"/>
      <c r="AF15" s="28"/>
      <c r="AG15" s="28"/>
      <c r="AH15" s="28"/>
      <c r="AI15" s="28"/>
    </row>
    <row r="16" spans="1:59" s="30" customFormat="1" ht="14.4" x14ac:dyDescent="0.3">
      <c r="A16" s="62" t="s">
        <v>85</v>
      </c>
      <c r="B16" s="98">
        <v>1445.1179999999999</v>
      </c>
      <c r="C16" s="98">
        <v>2890.2359999999999</v>
      </c>
      <c r="D16" s="26">
        <v>3.4449999999999998</v>
      </c>
      <c r="E16" s="93">
        <v>1062.5329999999999</v>
      </c>
      <c r="F16" s="74">
        <v>2125.0659999999998</v>
      </c>
      <c r="G16" s="74">
        <v>57300.991999999998</v>
      </c>
      <c r="H16" s="72">
        <f t="shared" si="0"/>
        <v>3.7086024618910609</v>
      </c>
      <c r="I16" s="93">
        <v>881.423</v>
      </c>
      <c r="J16" s="74">
        <v>1762.846</v>
      </c>
      <c r="K16" s="74">
        <v>31732.367999999999</v>
      </c>
      <c r="L16" s="72">
        <f t="shared" si="1"/>
        <v>5.5553559696521866</v>
      </c>
      <c r="M16" s="170" t="s">
        <v>30</v>
      </c>
      <c r="N16" s="295" t="s">
        <v>30</v>
      </c>
      <c r="O16" s="74">
        <v>22587.486000000001</v>
      </c>
      <c r="P16" s="107">
        <v>1.52</v>
      </c>
      <c r="Q16" s="93">
        <v>192.54</v>
      </c>
      <c r="R16" s="74">
        <v>385.08</v>
      </c>
      <c r="S16" s="74">
        <v>13165.575999999999</v>
      </c>
      <c r="T16" s="72">
        <f t="shared" si="3"/>
        <v>2.9249005132779606</v>
      </c>
      <c r="U16" s="93">
        <v>121.95099999999999</v>
      </c>
      <c r="V16" s="74">
        <v>243.90199999999999</v>
      </c>
      <c r="W16" s="74">
        <v>11727.002</v>
      </c>
      <c r="X16" s="72">
        <f t="shared" si="4"/>
        <v>2.0798325096218111</v>
      </c>
      <c r="Y16" s="93">
        <v>50.271000000000001</v>
      </c>
      <c r="Z16" s="74">
        <v>100.542</v>
      </c>
      <c r="AA16" s="74">
        <v>3630.0619999999999</v>
      </c>
      <c r="AB16" s="72">
        <f t="shared" si="5"/>
        <v>2.7697047598636058</v>
      </c>
      <c r="AC16" s="29"/>
      <c r="AD16" s="28"/>
      <c r="AE16" s="29"/>
      <c r="AF16" s="29"/>
      <c r="AG16" s="29"/>
      <c r="AH16" s="29"/>
      <c r="AI16" s="29"/>
    </row>
    <row r="17" spans="1:89" ht="14.4" x14ac:dyDescent="0.3">
      <c r="A17" s="62" t="s">
        <v>86</v>
      </c>
      <c r="B17" s="98">
        <v>1119.9390000000001</v>
      </c>
      <c r="C17" s="98">
        <v>2239.8780000000002</v>
      </c>
      <c r="D17" s="26">
        <v>2.25</v>
      </c>
      <c r="E17" s="93">
        <v>734.35199999999998</v>
      </c>
      <c r="F17" s="74">
        <v>1468.704</v>
      </c>
      <c r="G17" s="74">
        <v>68062.792000000001</v>
      </c>
      <c r="H17" s="72">
        <f t="shared" si="0"/>
        <v>2.1578662244710736</v>
      </c>
      <c r="I17" s="93">
        <v>702.46799999999996</v>
      </c>
      <c r="J17" s="74">
        <v>1404.9359999999999</v>
      </c>
      <c r="K17" s="74">
        <v>38108.949999999997</v>
      </c>
      <c r="L17" s="72">
        <f t="shared" si="1"/>
        <v>3.6866300435986825</v>
      </c>
      <c r="M17" s="93">
        <v>328.20400000000001</v>
      </c>
      <c r="N17" s="74">
        <v>656.40800000000002</v>
      </c>
      <c r="O17" s="74">
        <v>25202.062000000002</v>
      </c>
      <c r="P17" s="72">
        <f t="shared" ref="P17:P72" si="6">(N17*100)/O17</f>
        <v>2.604580529958223</v>
      </c>
      <c r="Q17" s="93">
        <v>158.107</v>
      </c>
      <c r="R17" s="74">
        <v>316.214</v>
      </c>
      <c r="S17" s="74">
        <v>14302.732</v>
      </c>
      <c r="T17" s="72">
        <f t="shared" si="3"/>
        <v>2.2108643299755601</v>
      </c>
      <c r="U17" s="93">
        <v>42.406999999999996</v>
      </c>
      <c r="V17" s="74">
        <v>84.813999999999993</v>
      </c>
      <c r="W17" s="74">
        <v>13579.13</v>
      </c>
      <c r="X17" s="72">
        <f t="shared" si="4"/>
        <v>0.62459082430170421</v>
      </c>
      <c r="Y17" s="93">
        <v>53.406999999999996</v>
      </c>
      <c r="Z17" s="74">
        <v>106.81399999999999</v>
      </c>
      <c r="AA17" s="74">
        <v>4210.9979999999996</v>
      </c>
      <c r="AB17" s="72">
        <f t="shared" si="5"/>
        <v>2.5365483431718565</v>
      </c>
      <c r="AC17" s="28"/>
      <c r="AD17" s="28"/>
      <c r="AE17" s="28"/>
      <c r="AF17" s="28"/>
      <c r="AG17" s="28"/>
      <c r="AH17" s="28"/>
      <c r="AI17" s="28"/>
    </row>
    <row r="18" spans="1:89" s="32" customFormat="1" ht="14.4" x14ac:dyDescent="0.3">
      <c r="A18" s="62" t="s">
        <v>87</v>
      </c>
      <c r="B18" s="98">
        <v>1040.6679999999999</v>
      </c>
      <c r="C18" s="98">
        <v>2081.3359999999998</v>
      </c>
      <c r="D18" s="26">
        <v>1.996</v>
      </c>
      <c r="E18" s="99">
        <v>907.30700000000002</v>
      </c>
      <c r="F18" s="74">
        <v>1814.614</v>
      </c>
      <c r="G18" s="74">
        <v>71275.64</v>
      </c>
      <c r="H18" s="72">
        <f t="shared" si="0"/>
        <v>2.5459104962088031</v>
      </c>
      <c r="I18" s="99">
        <v>706.18100000000004</v>
      </c>
      <c r="J18" s="74">
        <v>1412.3620000000001</v>
      </c>
      <c r="K18" s="74">
        <v>40715.466</v>
      </c>
      <c r="L18" s="72">
        <f t="shared" si="1"/>
        <v>3.468858737856519</v>
      </c>
      <c r="M18" s="99">
        <v>295.74799999999999</v>
      </c>
      <c r="N18" s="74">
        <v>591.49599999999998</v>
      </c>
      <c r="O18" s="74">
        <v>24622.756000000001</v>
      </c>
      <c r="P18" s="72">
        <f t="shared" si="6"/>
        <v>2.4022331212639232</v>
      </c>
      <c r="Q18" s="99">
        <v>197.76400000000001</v>
      </c>
      <c r="R18" s="74">
        <v>395.52800000000002</v>
      </c>
      <c r="S18" s="74">
        <v>15543.504000000001</v>
      </c>
      <c r="T18" s="72">
        <f t="shared" si="3"/>
        <v>2.5446514505352202</v>
      </c>
      <c r="U18" s="99">
        <v>76.816999999999993</v>
      </c>
      <c r="V18" s="74">
        <v>153.63399999999999</v>
      </c>
      <c r="W18" s="74">
        <v>13814.214</v>
      </c>
      <c r="X18" s="72">
        <f t="shared" si="4"/>
        <v>1.1121443463956762</v>
      </c>
      <c r="Y18" s="99">
        <v>61.142000000000003</v>
      </c>
      <c r="Z18" s="74">
        <v>122.28400000000001</v>
      </c>
      <c r="AA18" s="74">
        <v>4362.79</v>
      </c>
      <c r="AB18" s="72">
        <f t="shared" si="5"/>
        <v>2.8028853096298474</v>
      </c>
      <c r="AC18" s="46"/>
      <c r="AD18" s="28"/>
      <c r="AE18" s="46"/>
      <c r="AF18" s="46"/>
      <c r="AG18" s="46"/>
      <c r="AH18" s="46"/>
      <c r="AI18" s="46"/>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row>
    <row r="19" spans="1:89" ht="14.4" x14ac:dyDescent="0.3">
      <c r="A19" s="62" t="s">
        <v>88</v>
      </c>
      <c r="B19" s="98">
        <v>1169.9280000000001</v>
      </c>
      <c r="C19" s="98">
        <v>2339.8560000000002</v>
      </c>
      <c r="D19" s="26">
        <v>2.351</v>
      </c>
      <c r="E19" s="99">
        <v>1776.596</v>
      </c>
      <c r="F19" s="74">
        <v>3553.192</v>
      </c>
      <c r="G19" s="74">
        <v>72291.888000000006</v>
      </c>
      <c r="H19" s="72">
        <f t="shared" si="0"/>
        <v>4.9150632225845312</v>
      </c>
      <c r="I19" s="99">
        <v>697.48199999999997</v>
      </c>
      <c r="J19" s="74">
        <v>1394.9639999999999</v>
      </c>
      <c r="K19" s="74">
        <v>43269.353999999999</v>
      </c>
      <c r="L19" s="72">
        <f t="shared" si="1"/>
        <v>3.2239076183111028</v>
      </c>
      <c r="M19" s="99">
        <v>257.40199999999999</v>
      </c>
      <c r="N19" s="74">
        <v>514.80399999999997</v>
      </c>
      <c r="O19" s="74">
        <v>25198.806</v>
      </c>
      <c r="P19" s="72">
        <f t="shared" si="6"/>
        <v>2.0429698137284755</v>
      </c>
      <c r="Q19" s="99">
        <v>205.38200000000001</v>
      </c>
      <c r="R19" s="74">
        <v>410.76400000000001</v>
      </c>
      <c r="S19" s="74">
        <v>16863.400000000001</v>
      </c>
      <c r="T19" s="72">
        <f t="shared" si="3"/>
        <v>2.4358314456159493</v>
      </c>
      <c r="U19" s="99">
        <v>45.997</v>
      </c>
      <c r="V19" s="74">
        <v>91.994</v>
      </c>
      <c r="W19" s="74">
        <v>14414.984</v>
      </c>
      <c r="X19" s="72">
        <f t="shared" si="4"/>
        <v>0.63818315719254348</v>
      </c>
      <c r="Y19" s="99">
        <v>56.53</v>
      </c>
      <c r="Z19" s="74">
        <v>113.06</v>
      </c>
      <c r="AA19" s="74">
        <v>4348.1239999999998</v>
      </c>
      <c r="AB19" s="72">
        <f t="shared" si="5"/>
        <v>2.6002018341703228</v>
      </c>
      <c r="AC19" s="46"/>
      <c r="AD19" s="28"/>
      <c r="AE19" s="46"/>
      <c r="AF19" s="46"/>
      <c r="AG19" s="46"/>
      <c r="AH19" s="46"/>
      <c r="AI19" s="46"/>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row>
    <row r="20" spans="1:89" ht="14.4" x14ac:dyDescent="0.3">
      <c r="A20" s="62" t="s">
        <v>89</v>
      </c>
      <c r="B20" s="98">
        <v>1322.049</v>
      </c>
      <c r="C20" s="98">
        <v>2644.098</v>
      </c>
      <c r="D20" s="26">
        <v>2.5979999999999999</v>
      </c>
      <c r="E20" s="99">
        <v>965.2</v>
      </c>
      <c r="F20" s="74">
        <v>1930.4</v>
      </c>
      <c r="G20" s="74">
        <v>74703.618000000002</v>
      </c>
      <c r="H20" s="72">
        <f t="shared" si="0"/>
        <v>2.5840783240244134</v>
      </c>
      <c r="I20" s="99">
        <v>798.31500000000005</v>
      </c>
      <c r="J20" s="74">
        <v>1596.63</v>
      </c>
      <c r="K20" s="74">
        <v>46151.936000000002</v>
      </c>
      <c r="L20" s="72">
        <f t="shared" si="1"/>
        <v>3.4595081775117733</v>
      </c>
      <c r="M20" s="99">
        <v>280.47199999999998</v>
      </c>
      <c r="N20" s="74">
        <v>560.94399999999996</v>
      </c>
      <c r="O20" s="74">
        <v>26856.078000000001</v>
      </c>
      <c r="P20" s="72">
        <f t="shared" si="6"/>
        <v>2.0887040914909463</v>
      </c>
      <c r="Q20" s="99">
        <v>191.37299999999999</v>
      </c>
      <c r="R20" s="74">
        <v>382.74599999999998</v>
      </c>
      <c r="S20" s="74">
        <v>17864.68</v>
      </c>
      <c r="T20" s="72">
        <f t="shared" si="3"/>
        <v>2.1424733048674813</v>
      </c>
      <c r="U20" s="99">
        <v>66.968999999999994</v>
      </c>
      <c r="V20" s="74">
        <v>133.93799999999999</v>
      </c>
      <c r="W20" s="74">
        <v>15731.19</v>
      </c>
      <c r="X20" s="72">
        <f t="shared" si="4"/>
        <v>0.85141683496289844</v>
      </c>
      <c r="Y20" s="99">
        <v>71.75</v>
      </c>
      <c r="Z20" s="74">
        <v>143.5</v>
      </c>
      <c r="AA20" s="74">
        <v>4895.3540000000003</v>
      </c>
      <c r="AB20" s="72">
        <f t="shared" si="5"/>
        <v>2.9313508277440201</v>
      </c>
      <c r="AC20" s="46"/>
      <c r="AD20" s="28"/>
      <c r="AE20" s="46"/>
      <c r="AF20" s="46"/>
      <c r="AG20" s="46"/>
      <c r="AH20" s="46"/>
      <c r="AI20" s="46"/>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row>
    <row r="21" spans="1:89" ht="14.4" x14ac:dyDescent="0.3">
      <c r="A21" s="62" t="s">
        <v>90</v>
      </c>
      <c r="B21" s="98">
        <v>1375.0530000000001</v>
      </c>
      <c r="C21" s="98">
        <v>2750.1060000000002</v>
      </c>
      <c r="D21" s="26">
        <v>2.6139999999999999</v>
      </c>
      <c r="E21" s="99">
        <v>1248.336</v>
      </c>
      <c r="F21" s="74">
        <v>2496.672</v>
      </c>
      <c r="G21" s="74">
        <v>79058.096000000005</v>
      </c>
      <c r="H21" s="72">
        <f t="shared" si="0"/>
        <v>3.1580219184636067</v>
      </c>
      <c r="I21" s="99">
        <v>802.33299999999997</v>
      </c>
      <c r="J21" s="74">
        <v>1604.6659999999999</v>
      </c>
      <c r="K21" s="74">
        <v>48609.773999999998</v>
      </c>
      <c r="L21" s="72">
        <f t="shared" si="1"/>
        <v>3.3011180014949262</v>
      </c>
      <c r="M21" s="99">
        <v>334.80099999999999</v>
      </c>
      <c r="N21" s="74">
        <v>669.60199999999998</v>
      </c>
      <c r="O21" s="74">
        <v>29794</v>
      </c>
      <c r="P21" s="72">
        <f t="shared" si="6"/>
        <v>2.2474390816943006</v>
      </c>
      <c r="Q21" s="99">
        <v>225.999</v>
      </c>
      <c r="R21" s="74">
        <v>451.99799999999999</v>
      </c>
      <c r="S21" s="74">
        <v>19466.076000000001</v>
      </c>
      <c r="T21" s="72">
        <f t="shared" si="3"/>
        <v>2.3219779887841798</v>
      </c>
      <c r="U21" s="99">
        <v>68.114999999999995</v>
      </c>
      <c r="V21" s="74">
        <v>136.22999999999999</v>
      </c>
      <c r="W21" s="74">
        <v>16762.892</v>
      </c>
      <c r="X21" s="72">
        <f t="shared" si="4"/>
        <v>0.8126879299824874</v>
      </c>
      <c r="Y21" s="99">
        <v>88.403999999999996</v>
      </c>
      <c r="Z21" s="74">
        <v>176.80799999999999</v>
      </c>
      <c r="AA21" s="74">
        <v>5524.0259999999998</v>
      </c>
      <c r="AB21" s="72">
        <f t="shared" si="5"/>
        <v>3.2007090480747196</v>
      </c>
      <c r="AC21" s="46"/>
      <c r="AD21" s="28"/>
      <c r="AE21" s="46"/>
      <c r="AF21" s="46"/>
      <c r="AG21" s="46"/>
      <c r="AH21" s="46"/>
      <c r="AI21" s="46"/>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row>
    <row r="22" spans="1:89" ht="14.4" x14ac:dyDescent="0.3">
      <c r="A22" s="62" t="s">
        <v>91</v>
      </c>
      <c r="B22" s="98">
        <v>1409.691</v>
      </c>
      <c r="C22" s="98">
        <v>2819.3820000000001</v>
      </c>
      <c r="D22" s="26">
        <v>2.5960000000000001</v>
      </c>
      <c r="E22" s="99">
        <v>1171.364</v>
      </c>
      <c r="F22" s="74">
        <v>2342.7280000000001</v>
      </c>
      <c r="G22" s="74">
        <v>83138</v>
      </c>
      <c r="H22" s="72">
        <f t="shared" si="0"/>
        <v>2.8178787076908276</v>
      </c>
      <c r="I22" s="99">
        <v>940.60900000000004</v>
      </c>
      <c r="J22" s="74">
        <v>1881.2180000000001</v>
      </c>
      <c r="K22" s="74">
        <v>50539.512000000002</v>
      </c>
      <c r="L22" s="72">
        <f t="shared" si="1"/>
        <v>3.7222717939975363</v>
      </c>
      <c r="M22" s="99">
        <v>356.75799999999998</v>
      </c>
      <c r="N22" s="74">
        <v>713.51599999999996</v>
      </c>
      <c r="O22" s="74">
        <v>31199.436000000002</v>
      </c>
      <c r="P22" s="72">
        <f t="shared" si="6"/>
        <v>2.2869515974583638</v>
      </c>
      <c r="Q22" s="99">
        <v>269.33199999999999</v>
      </c>
      <c r="R22" s="74">
        <v>538.66399999999999</v>
      </c>
      <c r="S22" s="74">
        <v>20948.187999999998</v>
      </c>
      <c r="T22" s="72">
        <f t="shared" si="3"/>
        <v>2.5714109497203292</v>
      </c>
      <c r="U22" s="99">
        <v>84.635000000000005</v>
      </c>
      <c r="V22" s="74">
        <v>169.27</v>
      </c>
      <c r="W22" s="74">
        <v>17616.331999999999</v>
      </c>
      <c r="X22" s="72">
        <f t="shared" si="4"/>
        <v>0.96086972021190342</v>
      </c>
      <c r="Y22" s="99">
        <v>74.37</v>
      </c>
      <c r="Z22" s="74">
        <v>148.74</v>
      </c>
      <c r="AA22" s="74">
        <v>5452.9639999999999</v>
      </c>
      <c r="AB22" s="72">
        <f t="shared" si="5"/>
        <v>2.7276908485000084</v>
      </c>
      <c r="AC22" s="46"/>
      <c r="AD22" s="28"/>
      <c r="AE22" s="46"/>
      <c r="AF22" s="46"/>
      <c r="AG22" s="46"/>
      <c r="AH22" s="46"/>
      <c r="AI22" s="46"/>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row>
    <row r="23" spans="1:89" ht="14.4" x14ac:dyDescent="0.3">
      <c r="A23" s="62" t="s">
        <v>92</v>
      </c>
      <c r="B23" s="98">
        <v>1362.3510000000001</v>
      </c>
      <c r="C23" s="98">
        <v>2724.7020000000002</v>
      </c>
      <c r="D23" s="26">
        <v>2.3090000000000002</v>
      </c>
      <c r="E23" s="99">
        <v>1223.979</v>
      </c>
      <c r="F23" s="74">
        <v>2447.9580000000001</v>
      </c>
      <c r="G23" s="74">
        <v>94121.505999999994</v>
      </c>
      <c r="H23" s="72">
        <f t="shared" si="0"/>
        <v>2.6008487369507245</v>
      </c>
      <c r="I23" s="99">
        <v>1111.876</v>
      </c>
      <c r="J23" s="74">
        <v>2223.752</v>
      </c>
      <c r="K23" s="74">
        <v>54257.4</v>
      </c>
      <c r="L23" s="72">
        <f t="shared" si="1"/>
        <v>4.098522966452502</v>
      </c>
      <c r="M23" s="99">
        <v>402.173</v>
      </c>
      <c r="N23" s="74">
        <v>804.346</v>
      </c>
      <c r="O23" s="74">
        <v>32295.574000000001</v>
      </c>
      <c r="P23" s="72">
        <f t="shared" si="6"/>
        <v>2.4905765725049509</v>
      </c>
      <c r="Q23" s="99">
        <v>242.18700000000001</v>
      </c>
      <c r="R23" s="74">
        <v>484.37400000000002</v>
      </c>
      <c r="S23" s="74">
        <v>21569.794000000002</v>
      </c>
      <c r="T23" s="72">
        <f t="shared" si="3"/>
        <v>2.2456125450247693</v>
      </c>
      <c r="U23" s="99">
        <v>66.366</v>
      </c>
      <c r="V23" s="74">
        <v>132.732</v>
      </c>
      <c r="W23" s="74">
        <v>19501.666000000001</v>
      </c>
      <c r="X23" s="72">
        <f t="shared" si="4"/>
        <v>0.68061877380117164</v>
      </c>
      <c r="Y23" s="99">
        <v>151.19999999999999</v>
      </c>
      <c r="Z23" s="74">
        <v>302.39999999999998</v>
      </c>
      <c r="AA23" s="74">
        <v>6080.44</v>
      </c>
      <c r="AB23" s="72">
        <f t="shared" si="5"/>
        <v>4.9733242988994215</v>
      </c>
      <c r="AC23" s="46"/>
      <c r="AD23" s="28"/>
      <c r="AE23" s="46"/>
      <c r="AF23" s="46"/>
      <c r="AG23" s="46"/>
      <c r="AH23" s="46"/>
      <c r="AI23" s="46"/>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row>
    <row r="24" spans="1:89" ht="14.4" x14ac:dyDescent="0.3">
      <c r="A24" s="62" t="s">
        <v>93</v>
      </c>
      <c r="B24" s="98">
        <v>1752.1179999999999</v>
      </c>
      <c r="C24" s="98">
        <v>3504.2359999999999</v>
      </c>
      <c r="D24" s="26">
        <v>3.0939999999999999</v>
      </c>
      <c r="E24" s="99">
        <v>1596.8040000000001</v>
      </c>
      <c r="F24" s="74">
        <v>3193.6080000000002</v>
      </c>
      <c r="G24" s="74">
        <v>95994.744000000006</v>
      </c>
      <c r="H24" s="72">
        <f t="shared" si="0"/>
        <v>3.3268571454287126</v>
      </c>
      <c r="I24" s="99">
        <v>1117.164</v>
      </c>
      <c r="J24" s="74">
        <v>2234.328</v>
      </c>
      <c r="K24" s="74">
        <v>54715.834000000003</v>
      </c>
      <c r="L24" s="72">
        <f t="shared" si="1"/>
        <v>4.0835126446212984</v>
      </c>
      <c r="M24" s="99">
        <v>556.45600000000002</v>
      </c>
      <c r="N24" s="74">
        <v>1112.912</v>
      </c>
      <c r="O24" s="74">
        <v>33436.14</v>
      </c>
      <c r="P24" s="72">
        <f t="shared" si="6"/>
        <v>3.3284703318026541</v>
      </c>
      <c r="Q24" s="99">
        <v>327.94</v>
      </c>
      <c r="R24" s="74">
        <v>655.88</v>
      </c>
      <c r="S24" s="74">
        <v>22693.806</v>
      </c>
      <c r="T24" s="72">
        <f t="shared" si="3"/>
        <v>2.89012781725551</v>
      </c>
      <c r="U24" s="99">
        <v>81.451999999999998</v>
      </c>
      <c r="V24" s="74">
        <v>162.904</v>
      </c>
      <c r="W24" s="74">
        <v>19615.898000000001</v>
      </c>
      <c r="X24" s="72">
        <f t="shared" si="4"/>
        <v>0.83046924489513552</v>
      </c>
      <c r="Y24" s="99">
        <v>99.64</v>
      </c>
      <c r="Z24" s="74">
        <v>199.28</v>
      </c>
      <c r="AA24" s="74">
        <v>5925.3739999999998</v>
      </c>
      <c r="AB24" s="72">
        <f t="shared" si="5"/>
        <v>3.3631632366159505</v>
      </c>
      <c r="AC24" s="46"/>
      <c r="AD24" s="28"/>
      <c r="AE24" s="46"/>
      <c r="AF24" s="46"/>
      <c r="AG24" s="46"/>
      <c r="AH24" s="46"/>
      <c r="AI24" s="46"/>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row>
    <row r="25" spans="1:89" ht="14.4" x14ac:dyDescent="0.3">
      <c r="A25" s="62" t="s">
        <v>94</v>
      </c>
      <c r="B25" s="98">
        <v>2080.1489999999999</v>
      </c>
      <c r="C25" s="98">
        <v>4160.2979999999998</v>
      </c>
      <c r="D25" s="26">
        <v>3.6949999999999998</v>
      </c>
      <c r="E25" s="99">
        <v>1816.9269999999999</v>
      </c>
      <c r="F25" s="74">
        <v>3633.8539999999998</v>
      </c>
      <c r="G25" s="74">
        <v>102483.474</v>
      </c>
      <c r="H25" s="72">
        <f t="shared" si="0"/>
        <v>3.5457951005837289</v>
      </c>
      <c r="I25" s="99">
        <v>1079.8399999999999</v>
      </c>
      <c r="J25" s="74">
        <v>2159.6799999999998</v>
      </c>
      <c r="K25" s="74">
        <v>56312.067999999999</v>
      </c>
      <c r="L25" s="72">
        <f t="shared" si="1"/>
        <v>3.8351992329601527</v>
      </c>
      <c r="M25" s="99">
        <v>524.13499999999999</v>
      </c>
      <c r="N25" s="74">
        <v>1048.27</v>
      </c>
      <c r="O25" s="74">
        <v>33472.375999999997</v>
      </c>
      <c r="P25" s="72">
        <f t="shared" si="6"/>
        <v>3.1317466080089447</v>
      </c>
      <c r="Q25" s="99">
        <v>329.92399999999998</v>
      </c>
      <c r="R25" s="74">
        <v>659.84799999999996</v>
      </c>
      <c r="S25" s="74">
        <v>21681.828000000001</v>
      </c>
      <c r="T25" s="72">
        <f t="shared" si="3"/>
        <v>3.0433227309062678</v>
      </c>
      <c r="U25" s="99">
        <v>82.409000000000006</v>
      </c>
      <c r="V25" s="74">
        <v>164.81800000000001</v>
      </c>
      <c r="W25" s="74">
        <v>19895.901999999998</v>
      </c>
      <c r="X25" s="72">
        <f t="shared" si="4"/>
        <v>0.82840174825951618</v>
      </c>
      <c r="Y25" s="99">
        <v>74.811999999999998</v>
      </c>
      <c r="Z25" s="74">
        <v>149.624</v>
      </c>
      <c r="AA25" s="74">
        <v>5532.8680000000004</v>
      </c>
      <c r="AB25" s="72">
        <f t="shared" si="5"/>
        <v>2.7042756125756116</v>
      </c>
      <c r="AC25" s="46"/>
      <c r="AD25" s="28"/>
      <c r="AE25" s="46"/>
      <c r="AF25" s="46"/>
      <c r="AG25" s="46"/>
      <c r="AH25" s="46"/>
      <c r="AI25" s="46"/>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row>
    <row r="26" spans="1:89" ht="14.4" x14ac:dyDescent="0.3">
      <c r="A26" s="62" t="s">
        <v>95</v>
      </c>
      <c r="B26" s="98">
        <v>2122.4780000000001</v>
      </c>
      <c r="C26" s="98">
        <v>4244.9560000000001</v>
      </c>
      <c r="D26" s="26">
        <v>3.6480000000000001</v>
      </c>
      <c r="E26" s="99">
        <v>1860.0519999999999</v>
      </c>
      <c r="F26" s="74">
        <v>3720.1039999999998</v>
      </c>
      <c r="G26" s="74">
        <v>97583.207999999999</v>
      </c>
      <c r="H26" s="72">
        <f>(F26*100)/G26</f>
        <v>3.8122378596120754</v>
      </c>
      <c r="I26" s="99">
        <v>1133.422</v>
      </c>
      <c r="J26" s="74">
        <v>2266.8440000000001</v>
      </c>
      <c r="K26" s="74">
        <v>54647.684000000001</v>
      </c>
      <c r="L26" s="72">
        <f t="shared" si="1"/>
        <v>4.1481062582633879</v>
      </c>
      <c r="M26" s="99">
        <v>491.892</v>
      </c>
      <c r="N26" s="74">
        <v>983.78399999999999</v>
      </c>
      <c r="O26" s="74">
        <v>31995.74</v>
      </c>
      <c r="P26" s="72">
        <f t="shared" si="6"/>
        <v>3.074734324006883</v>
      </c>
      <c r="Q26" s="99">
        <v>395.08199999999999</v>
      </c>
      <c r="R26" s="74">
        <v>790.16399999999999</v>
      </c>
      <c r="S26" s="74">
        <v>21102.031999999999</v>
      </c>
      <c r="T26" s="72">
        <f t="shared" si="3"/>
        <v>3.7444924735210332</v>
      </c>
      <c r="U26" s="99">
        <v>75.706999999999994</v>
      </c>
      <c r="V26" s="74">
        <v>151.41399999999999</v>
      </c>
      <c r="W26" s="74">
        <v>19501.03</v>
      </c>
      <c r="X26" s="72">
        <f t="shared" si="4"/>
        <v>0.7764410392681822</v>
      </c>
      <c r="Y26" s="99">
        <v>65.991</v>
      </c>
      <c r="Z26" s="74">
        <v>131.982</v>
      </c>
      <c r="AA26" s="74">
        <v>5912.5439999999999</v>
      </c>
      <c r="AB26" s="72">
        <f t="shared" si="5"/>
        <v>2.2322370877916513</v>
      </c>
      <c r="AC26" s="46"/>
      <c r="AD26" s="28"/>
      <c r="AE26" s="46"/>
      <c r="AF26" s="46"/>
      <c r="AG26" s="46"/>
      <c r="AH26" s="46"/>
      <c r="AI26" s="46"/>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row>
    <row r="27" spans="1:89" ht="14.4" x14ac:dyDescent="0.3">
      <c r="A27" s="62" t="s">
        <v>96</v>
      </c>
      <c r="B27" s="98">
        <v>2068.8649999999998</v>
      </c>
      <c r="C27" s="98">
        <v>4137.7299999999996</v>
      </c>
      <c r="D27" s="26">
        <v>4.1029999999999998</v>
      </c>
      <c r="E27" s="99">
        <v>1496.6410000000001</v>
      </c>
      <c r="F27" s="74">
        <v>2993.2820000000002</v>
      </c>
      <c r="G27" s="74">
        <v>91714.524000000005</v>
      </c>
      <c r="H27" s="72">
        <f t="shared" ref="H27:H84" si="7">(F27*100)/G27</f>
        <v>3.2636946357591081</v>
      </c>
      <c r="I27" s="99">
        <v>1131.6030000000001</v>
      </c>
      <c r="J27" s="74">
        <v>2263.2060000000001</v>
      </c>
      <c r="K27" s="74">
        <v>51151.008000000002</v>
      </c>
      <c r="L27" s="72">
        <f t="shared" si="1"/>
        <v>4.4245579676553</v>
      </c>
      <c r="M27" s="99">
        <v>528.12900000000002</v>
      </c>
      <c r="N27" s="74">
        <v>1056.258</v>
      </c>
      <c r="O27" s="74">
        <v>30145.304</v>
      </c>
      <c r="P27" s="72">
        <f t="shared" si="6"/>
        <v>3.5038890302781489</v>
      </c>
      <c r="Q27" s="99">
        <v>254.26400000000001</v>
      </c>
      <c r="R27" s="74">
        <v>508.52800000000002</v>
      </c>
      <c r="S27" s="74">
        <v>21451.621999999999</v>
      </c>
      <c r="T27" s="72">
        <f t="shared" si="3"/>
        <v>2.370580648866552</v>
      </c>
      <c r="U27" s="99">
        <v>72.093000000000004</v>
      </c>
      <c r="V27" s="74">
        <v>144.18600000000001</v>
      </c>
      <c r="W27" s="74">
        <v>17373.511999999999</v>
      </c>
      <c r="X27" s="72">
        <f t="shared" si="4"/>
        <v>0.82991855647839086</v>
      </c>
      <c r="Y27" s="99">
        <v>78.275000000000006</v>
      </c>
      <c r="Z27" s="74">
        <v>156.55000000000001</v>
      </c>
      <c r="AA27" s="74">
        <v>5218.58</v>
      </c>
      <c r="AB27" s="72">
        <f t="shared" si="5"/>
        <v>2.9998581989736675</v>
      </c>
      <c r="AC27" s="46"/>
      <c r="AD27" s="28"/>
      <c r="AE27" s="46"/>
      <c r="AF27" s="46"/>
      <c r="AG27" s="46"/>
      <c r="AH27" s="46"/>
      <c r="AI27" s="46"/>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row>
    <row r="28" spans="1:89" ht="14.4" x14ac:dyDescent="0.3">
      <c r="A28" s="62" t="s">
        <v>97</v>
      </c>
      <c r="B28" s="98">
        <v>1385.8109999999999</v>
      </c>
      <c r="C28" s="98">
        <v>2771.6219999999998</v>
      </c>
      <c r="D28" s="26">
        <v>2.5680000000000001</v>
      </c>
      <c r="E28" s="93">
        <v>1251.6500000000001</v>
      </c>
      <c r="F28" s="74">
        <v>2503.3000000000002</v>
      </c>
      <c r="G28" s="74">
        <v>91215.4</v>
      </c>
      <c r="H28" s="72">
        <f t="shared" si="7"/>
        <v>2.7443830756648553</v>
      </c>
      <c r="I28" s="93">
        <v>1014.669</v>
      </c>
      <c r="J28" s="74">
        <v>2029.338</v>
      </c>
      <c r="K28" s="74">
        <v>49110.544000000002</v>
      </c>
      <c r="L28" s="72">
        <f t="shared" si="1"/>
        <v>4.1321839155355313</v>
      </c>
      <c r="M28" s="93">
        <v>424.52199999999999</v>
      </c>
      <c r="N28" s="74">
        <v>849.04399999999998</v>
      </c>
      <c r="O28" s="74">
        <v>25988.225999999999</v>
      </c>
      <c r="P28" s="72">
        <f t="shared" si="6"/>
        <v>3.2670333096225961</v>
      </c>
      <c r="Q28" s="93">
        <v>323.00799999999998</v>
      </c>
      <c r="R28" s="74">
        <v>646.01599999999996</v>
      </c>
      <c r="S28" s="74">
        <v>20963.952000000001</v>
      </c>
      <c r="T28" s="72">
        <f t="shared" si="3"/>
        <v>3.0815563783011903</v>
      </c>
      <c r="U28" s="93">
        <v>63.161999999999999</v>
      </c>
      <c r="V28" s="74">
        <v>126.324</v>
      </c>
      <c r="W28" s="74">
        <v>16070.632</v>
      </c>
      <c r="X28" s="72">
        <f t="shared" si="4"/>
        <v>0.78605496037741396</v>
      </c>
      <c r="Y28" s="93">
        <v>86.763999999999996</v>
      </c>
      <c r="Z28" s="74">
        <v>173.52799999999999</v>
      </c>
      <c r="AA28" s="74">
        <v>4770.99</v>
      </c>
      <c r="AB28" s="72">
        <f t="shared" si="5"/>
        <v>3.6371486840257474</v>
      </c>
      <c r="AC28" s="33"/>
      <c r="AD28" s="28"/>
      <c r="AE28" s="33"/>
      <c r="AF28" s="33"/>
      <c r="AG28" s="33"/>
      <c r="AH28" s="33"/>
      <c r="AI28" s="33"/>
    </row>
    <row r="29" spans="1:89" ht="14.4" x14ac:dyDescent="0.3">
      <c r="A29" s="62" t="s">
        <v>98</v>
      </c>
      <c r="B29" s="98">
        <v>1126.9960000000001</v>
      </c>
      <c r="C29" s="98">
        <v>2253.9920000000002</v>
      </c>
      <c r="D29" s="26">
        <v>2.0070000000000001</v>
      </c>
      <c r="E29" s="99">
        <v>1639.979</v>
      </c>
      <c r="F29" s="74">
        <v>3279.9580000000001</v>
      </c>
      <c r="G29" s="74">
        <v>98659.114000000001</v>
      </c>
      <c r="H29" s="72">
        <f t="shared" si="7"/>
        <v>3.3245362410207737</v>
      </c>
      <c r="I29" s="99">
        <v>1164.2</v>
      </c>
      <c r="J29" s="74">
        <v>2328.4</v>
      </c>
      <c r="K29" s="74">
        <v>49411.97</v>
      </c>
      <c r="L29" s="72">
        <f t="shared" si="1"/>
        <v>4.7122185170921131</v>
      </c>
      <c r="M29" s="99">
        <v>452.87200000000001</v>
      </c>
      <c r="N29" s="74">
        <v>905.74400000000003</v>
      </c>
      <c r="O29" s="74">
        <v>26793.288</v>
      </c>
      <c r="P29" s="72">
        <f t="shared" si="6"/>
        <v>3.3804884268030113</v>
      </c>
      <c r="Q29" s="99">
        <v>299.82600000000002</v>
      </c>
      <c r="R29" s="74">
        <v>599.65200000000004</v>
      </c>
      <c r="S29" s="74">
        <v>20321.423999999999</v>
      </c>
      <c r="T29" s="72">
        <f t="shared" si="3"/>
        <v>2.9508365161811501</v>
      </c>
      <c r="U29" s="99">
        <v>91.995000000000005</v>
      </c>
      <c r="V29" s="74">
        <v>183.99</v>
      </c>
      <c r="W29" s="74">
        <v>16664.306</v>
      </c>
      <c r="X29" s="72">
        <f t="shared" si="4"/>
        <v>1.1040963842118596</v>
      </c>
      <c r="Y29" s="99">
        <v>117.387</v>
      </c>
      <c r="Z29" s="74">
        <v>234.774</v>
      </c>
      <c r="AA29" s="74">
        <v>5044.3819999999996</v>
      </c>
      <c r="AB29" s="72">
        <f t="shared" si="5"/>
        <v>4.6541677454245143</v>
      </c>
      <c r="AC29" s="46"/>
      <c r="AD29" s="28"/>
      <c r="AE29" s="46"/>
      <c r="AF29" s="46"/>
      <c r="AG29" s="46"/>
      <c r="AH29" s="46"/>
      <c r="AI29" s="46"/>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row>
    <row r="30" spans="1:89" s="25" customFormat="1" ht="14.4" x14ac:dyDescent="0.3">
      <c r="A30" s="62" t="s">
        <v>99</v>
      </c>
      <c r="B30" s="98">
        <v>1511.296</v>
      </c>
      <c r="C30" s="98">
        <v>3022.5920000000001</v>
      </c>
      <c r="D30" s="26">
        <v>2.7</v>
      </c>
      <c r="E30" s="99">
        <v>1542.4749999999999</v>
      </c>
      <c r="F30" s="74">
        <v>3084.95</v>
      </c>
      <c r="G30" s="74">
        <v>91018.876000000004</v>
      </c>
      <c r="H30" s="72">
        <f t="shared" si="7"/>
        <v>3.3893518966329577</v>
      </c>
      <c r="I30" s="99">
        <v>1143.33</v>
      </c>
      <c r="J30" s="74">
        <v>2286.66</v>
      </c>
      <c r="K30" s="74">
        <v>49135.478000000003</v>
      </c>
      <c r="L30" s="72">
        <f t="shared" si="1"/>
        <v>4.6537860077396616</v>
      </c>
      <c r="M30" s="99">
        <v>459.31400000000002</v>
      </c>
      <c r="N30" s="74">
        <v>918.62800000000004</v>
      </c>
      <c r="O30" s="74">
        <v>27718.77</v>
      </c>
      <c r="P30" s="72">
        <f t="shared" si="6"/>
        <v>3.3141008782135715</v>
      </c>
      <c r="Q30" s="99">
        <v>298.67599999999999</v>
      </c>
      <c r="R30" s="74">
        <v>597.35199999999998</v>
      </c>
      <c r="S30" s="74">
        <v>20375.972000000002</v>
      </c>
      <c r="T30" s="72">
        <f t="shared" si="3"/>
        <v>2.9316491012060673</v>
      </c>
      <c r="U30" s="99">
        <v>70.153999999999996</v>
      </c>
      <c r="V30" s="74">
        <v>140.30799999999999</v>
      </c>
      <c r="W30" s="74">
        <v>16963.394</v>
      </c>
      <c r="X30" s="72">
        <f t="shared" si="4"/>
        <v>0.82712221386828599</v>
      </c>
      <c r="Y30" s="99">
        <v>156.935</v>
      </c>
      <c r="Z30" s="74">
        <v>313.87</v>
      </c>
      <c r="AA30" s="74">
        <v>5936.4279999999999</v>
      </c>
      <c r="AB30" s="72">
        <f t="shared" si="5"/>
        <v>5.287186166496082</v>
      </c>
      <c r="AC30" s="46"/>
      <c r="AD30" s="28"/>
      <c r="AE30" s="46"/>
      <c r="AF30" s="46"/>
      <c r="AG30" s="46"/>
      <c r="AH30" s="46"/>
      <c r="AI30" s="46"/>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row>
    <row r="31" spans="1:89" s="25" customFormat="1" ht="14.4" x14ac:dyDescent="0.3">
      <c r="A31" s="62" t="s">
        <v>100</v>
      </c>
      <c r="B31" s="98">
        <v>1507.827</v>
      </c>
      <c r="C31" s="98">
        <v>3015.654</v>
      </c>
      <c r="D31" s="26">
        <v>2.5659999999999998</v>
      </c>
      <c r="E31" s="99">
        <v>1693.9659999999999</v>
      </c>
      <c r="F31" s="74">
        <v>3387.9319999999998</v>
      </c>
      <c r="G31" s="74">
        <v>93129.627999999997</v>
      </c>
      <c r="H31" s="72">
        <f t="shared" si="7"/>
        <v>3.6378669954528324</v>
      </c>
      <c r="I31" s="99">
        <v>1124.933</v>
      </c>
      <c r="J31" s="74">
        <v>2249.866</v>
      </c>
      <c r="K31" s="74">
        <v>51532.124000000003</v>
      </c>
      <c r="L31" s="72">
        <f t="shared" si="1"/>
        <v>4.3659485100982831</v>
      </c>
      <c r="M31" s="99">
        <v>448.90100000000001</v>
      </c>
      <c r="N31" s="74">
        <v>897.80200000000002</v>
      </c>
      <c r="O31" s="74">
        <v>30560.044000000002</v>
      </c>
      <c r="P31" s="72">
        <f t="shared" si="6"/>
        <v>2.9378295397742225</v>
      </c>
      <c r="Q31" s="99">
        <v>315.46300000000002</v>
      </c>
      <c r="R31" s="74">
        <v>630.92600000000004</v>
      </c>
      <c r="S31" s="74">
        <v>22003.155999999999</v>
      </c>
      <c r="T31" s="72">
        <f t="shared" si="3"/>
        <v>2.8674341080888581</v>
      </c>
      <c r="U31" s="99">
        <v>74.075999999999993</v>
      </c>
      <c r="V31" s="74">
        <v>148.15199999999999</v>
      </c>
      <c r="W31" s="74">
        <v>18662.86</v>
      </c>
      <c r="X31" s="72">
        <f t="shared" si="4"/>
        <v>0.79383331386507738</v>
      </c>
      <c r="Y31" s="99">
        <v>70.034999999999997</v>
      </c>
      <c r="Z31" s="74">
        <v>140.07</v>
      </c>
      <c r="AA31" s="74">
        <v>5744.2960000000003</v>
      </c>
      <c r="AB31" s="72">
        <f t="shared" si="5"/>
        <v>2.4384189115602677</v>
      </c>
      <c r="AC31" s="46"/>
      <c r="AD31" s="28"/>
      <c r="AE31" s="46"/>
      <c r="AF31" s="46"/>
      <c r="AG31" s="46"/>
      <c r="AH31" s="46"/>
      <c r="AI31" s="46"/>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row>
    <row r="32" spans="1:89" s="25" customFormat="1" ht="14.4" x14ac:dyDescent="0.3">
      <c r="A32" s="62" t="s">
        <v>101</v>
      </c>
      <c r="B32" s="98">
        <v>1472.86</v>
      </c>
      <c r="C32" s="98">
        <v>2945.72</v>
      </c>
      <c r="D32" s="26">
        <v>2.3149999999999999</v>
      </c>
      <c r="E32" s="99">
        <v>1673.8050000000001</v>
      </c>
      <c r="F32" s="74">
        <v>3347.61</v>
      </c>
      <c r="G32" s="74">
        <v>91437.645999999993</v>
      </c>
      <c r="H32" s="72">
        <f t="shared" si="7"/>
        <v>3.6610850633665701</v>
      </c>
      <c r="I32" s="99">
        <v>1340.701</v>
      </c>
      <c r="J32" s="74">
        <v>2681.402</v>
      </c>
      <c r="K32" s="74">
        <v>52076.68</v>
      </c>
      <c r="L32" s="72">
        <f t="shared" si="1"/>
        <v>5.1489495874160953</v>
      </c>
      <c r="M32" s="99">
        <v>528.41200000000003</v>
      </c>
      <c r="N32" s="74">
        <v>1056.8240000000001</v>
      </c>
      <c r="O32" s="74">
        <v>30977.982</v>
      </c>
      <c r="P32" s="72">
        <f t="shared" si="6"/>
        <v>3.4115327460646085</v>
      </c>
      <c r="Q32" s="99">
        <v>233.74199999999999</v>
      </c>
      <c r="R32" s="74">
        <v>467.48399999999998</v>
      </c>
      <c r="S32" s="74">
        <v>22818.65</v>
      </c>
      <c r="T32" s="72">
        <f t="shared" si="3"/>
        <v>2.0486926264261909</v>
      </c>
      <c r="U32" s="99">
        <v>112.657</v>
      </c>
      <c r="V32" s="74">
        <v>225.31399999999999</v>
      </c>
      <c r="W32" s="74">
        <v>20067.441999999999</v>
      </c>
      <c r="X32" s="72">
        <f t="shared" si="4"/>
        <v>1.12278386054386</v>
      </c>
      <c r="Y32" s="99">
        <v>111.872</v>
      </c>
      <c r="Z32" s="74">
        <v>223.744</v>
      </c>
      <c r="AA32" s="74">
        <v>6235.2039999999997</v>
      </c>
      <c r="AB32" s="72">
        <f t="shared" si="5"/>
        <v>3.5883990323331845</v>
      </c>
      <c r="AC32" s="46"/>
      <c r="AD32" s="28"/>
      <c r="AE32" s="46"/>
      <c r="AF32" s="46"/>
      <c r="AG32" s="46"/>
      <c r="AH32" s="46"/>
      <c r="AI32" s="46"/>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row>
    <row r="33" spans="1:89" s="25" customFormat="1" ht="14.4" x14ac:dyDescent="0.3">
      <c r="A33" s="62" t="s">
        <v>102</v>
      </c>
      <c r="B33" s="98">
        <v>1792.6</v>
      </c>
      <c r="C33" s="98">
        <v>3585.2</v>
      </c>
      <c r="D33" s="26">
        <v>2.8559999999999999</v>
      </c>
      <c r="E33" s="99">
        <v>2081.5479999999998</v>
      </c>
      <c r="F33" s="74">
        <v>4163.0959999999995</v>
      </c>
      <c r="G33" s="74">
        <v>98318.153999999995</v>
      </c>
      <c r="H33" s="72">
        <f t="shared" si="7"/>
        <v>4.2343105831706316</v>
      </c>
      <c r="I33" s="99">
        <v>1509.693</v>
      </c>
      <c r="J33" s="74">
        <v>3019.386</v>
      </c>
      <c r="K33" s="74">
        <v>54442.534</v>
      </c>
      <c r="L33" s="72">
        <f t="shared" si="1"/>
        <v>5.5460056286138331</v>
      </c>
      <c r="M33" s="99">
        <v>583.74099999999999</v>
      </c>
      <c r="N33" s="74">
        <v>1167.482</v>
      </c>
      <c r="O33" s="74">
        <v>33070.076000000001</v>
      </c>
      <c r="P33" s="72">
        <f t="shared" si="6"/>
        <v>3.5303275384066244</v>
      </c>
      <c r="Q33" s="99">
        <v>299.77499999999998</v>
      </c>
      <c r="R33" s="74">
        <v>599.54999999999995</v>
      </c>
      <c r="S33" s="74">
        <v>23478.612000000001</v>
      </c>
      <c r="T33" s="72">
        <f t="shared" si="3"/>
        <v>2.5536006983717772</v>
      </c>
      <c r="U33" s="99">
        <v>93.32</v>
      </c>
      <c r="V33" s="74">
        <v>186.64</v>
      </c>
      <c r="W33" s="74">
        <v>20370.866000000002</v>
      </c>
      <c r="X33" s="72">
        <f t="shared" si="4"/>
        <v>0.91621043503992405</v>
      </c>
      <c r="Y33" s="99">
        <v>73.165000000000006</v>
      </c>
      <c r="Z33" s="74">
        <v>146.33000000000001</v>
      </c>
      <c r="AA33" s="74">
        <v>6977.0479999999998</v>
      </c>
      <c r="AB33" s="72">
        <f t="shared" si="5"/>
        <v>2.0973053360103013</v>
      </c>
      <c r="AC33" s="46"/>
      <c r="AD33" s="28"/>
      <c r="AE33" s="46"/>
      <c r="AF33" s="46"/>
      <c r="AG33" s="46"/>
      <c r="AH33" s="46"/>
      <c r="AI33" s="46"/>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row>
    <row r="34" spans="1:89" s="25" customFormat="1" ht="14.4" x14ac:dyDescent="0.3">
      <c r="A34" s="62" t="s">
        <v>103</v>
      </c>
      <c r="B34" s="98">
        <v>1872.654</v>
      </c>
      <c r="C34" s="98">
        <v>3745.308</v>
      </c>
      <c r="D34" s="26">
        <v>2.7120000000000002</v>
      </c>
      <c r="E34" s="99">
        <v>2233.1439999999998</v>
      </c>
      <c r="F34" s="74">
        <v>4466.2879999999996</v>
      </c>
      <c r="G34" s="74">
        <v>107091.44</v>
      </c>
      <c r="H34" s="72">
        <f t="shared" si="7"/>
        <v>4.1705368795115643</v>
      </c>
      <c r="I34" s="99">
        <v>1431.057</v>
      </c>
      <c r="J34" s="74">
        <v>2862.114</v>
      </c>
      <c r="K34" s="74">
        <v>55229.964</v>
      </c>
      <c r="L34" s="72">
        <f t="shared" si="1"/>
        <v>5.1821761100550425</v>
      </c>
      <c r="M34" s="99">
        <v>636.20699999999999</v>
      </c>
      <c r="N34" s="74">
        <v>1272.414</v>
      </c>
      <c r="O34" s="74">
        <v>34679.462</v>
      </c>
      <c r="P34" s="72">
        <f t="shared" si="6"/>
        <v>3.6690707600942596</v>
      </c>
      <c r="Q34" s="99">
        <v>244.512</v>
      </c>
      <c r="R34" s="74">
        <v>489.024</v>
      </c>
      <c r="S34" s="74">
        <v>24921.871999999999</v>
      </c>
      <c r="T34" s="72">
        <f t="shared" si="3"/>
        <v>1.9622281985879713</v>
      </c>
      <c r="U34" s="99">
        <v>101.631</v>
      </c>
      <c r="V34" s="74">
        <v>203.262</v>
      </c>
      <c r="W34" s="74">
        <v>21638.083999999999</v>
      </c>
      <c r="X34" s="72">
        <f t="shared" si="4"/>
        <v>0.93937152661021195</v>
      </c>
      <c r="Y34" s="99">
        <v>107.687</v>
      </c>
      <c r="Z34" s="74">
        <v>215.374</v>
      </c>
      <c r="AA34" s="74">
        <v>7279.51</v>
      </c>
      <c r="AB34" s="72">
        <f t="shared" si="5"/>
        <v>2.9586332047074593</v>
      </c>
      <c r="AC34" s="46"/>
      <c r="AD34" s="28"/>
      <c r="AE34" s="46"/>
      <c r="AF34" s="46"/>
      <c r="AG34" s="46"/>
      <c r="AH34" s="46"/>
      <c r="AI34" s="46"/>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row>
    <row r="35" spans="1:89" s="25" customFormat="1" ht="14.4" x14ac:dyDescent="0.3">
      <c r="A35" s="62" t="s">
        <v>104</v>
      </c>
      <c r="B35" s="98">
        <v>1915.3520000000001</v>
      </c>
      <c r="C35" s="98">
        <v>3830.7040000000002</v>
      </c>
      <c r="D35" s="26">
        <v>2.6</v>
      </c>
      <c r="E35" s="99">
        <v>2364.1239999999998</v>
      </c>
      <c r="F35" s="74">
        <v>4728.2479999999996</v>
      </c>
      <c r="G35" s="74">
        <v>103419.47</v>
      </c>
      <c r="H35" s="72">
        <f t="shared" si="7"/>
        <v>4.5719128129355129</v>
      </c>
      <c r="I35" s="99">
        <v>1375.355</v>
      </c>
      <c r="J35" s="74">
        <v>2750.71</v>
      </c>
      <c r="K35" s="74">
        <v>53971.095999999998</v>
      </c>
      <c r="L35" s="72">
        <f t="shared" si="1"/>
        <v>5.0966354287116946</v>
      </c>
      <c r="M35" s="99">
        <v>677.03700000000003</v>
      </c>
      <c r="N35" s="74">
        <v>1354.0740000000001</v>
      </c>
      <c r="O35" s="74">
        <v>38660.737999999998</v>
      </c>
      <c r="P35" s="72">
        <f t="shared" si="6"/>
        <v>3.5024525398351165</v>
      </c>
      <c r="Q35" s="99">
        <v>366.52600000000001</v>
      </c>
      <c r="R35" s="74">
        <v>733.05200000000002</v>
      </c>
      <c r="S35" s="74">
        <v>24607.194</v>
      </c>
      <c r="T35" s="72">
        <f t="shared" si="3"/>
        <v>2.9790149986219476</v>
      </c>
      <c r="U35" s="99">
        <v>123.798</v>
      </c>
      <c r="V35" s="74">
        <v>247.596</v>
      </c>
      <c r="W35" s="74">
        <v>21899.32</v>
      </c>
      <c r="X35" s="72">
        <f t="shared" si="4"/>
        <v>1.1306104481782995</v>
      </c>
      <c r="Y35" s="99">
        <v>94.668999999999997</v>
      </c>
      <c r="Z35" s="74">
        <v>189.33799999999999</v>
      </c>
      <c r="AA35" s="74">
        <v>7229.5280000000002</v>
      </c>
      <c r="AB35" s="72">
        <f t="shared" si="5"/>
        <v>2.6189538238180967</v>
      </c>
      <c r="AC35" s="46"/>
      <c r="AD35" s="28"/>
      <c r="AE35" s="46"/>
      <c r="AF35" s="46"/>
      <c r="AG35" s="46"/>
      <c r="AH35" s="46"/>
      <c r="AI35" s="46"/>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row>
    <row r="36" spans="1:89" s="25" customFormat="1" ht="14.4" x14ac:dyDescent="0.3">
      <c r="A36" s="62" t="s">
        <v>105</v>
      </c>
      <c r="B36" s="98">
        <v>2212.69</v>
      </c>
      <c r="C36" s="98">
        <v>4425.38</v>
      </c>
      <c r="D36" s="26">
        <v>2.5</v>
      </c>
      <c r="E36" s="99">
        <v>2201.268</v>
      </c>
      <c r="F36" s="74">
        <v>4402.5360000000001</v>
      </c>
      <c r="G36" s="74">
        <v>109509.25199999999</v>
      </c>
      <c r="H36" s="72">
        <f t="shared" si="7"/>
        <v>4.0202411390774548</v>
      </c>
      <c r="I36" s="99">
        <v>1456.752</v>
      </c>
      <c r="J36" s="74">
        <v>2913.5039999999999</v>
      </c>
      <c r="K36" s="74">
        <v>56205.47</v>
      </c>
      <c r="L36" s="72">
        <f t="shared" si="1"/>
        <v>5.1836662872848489</v>
      </c>
      <c r="M36" s="99">
        <v>658.928</v>
      </c>
      <c r="N36" s="74">
        <v>1317.856</v>
      </c>
      <c r="O36" s="74">
        <v>41511.008000000002</v>
      </c>
      <c r="P36" s="72">
        <f t="shared" si="6"/>
        <v>3.1747145239161623</v>
      </c>
      <c r="Q36" s="99">
        <v>563.505</v>
      </c>
      <c r="R36" s="74">
        <v>1127.01</v>
      </c>
      <c r="S36" s="74">
        <v>25511.295999999998</v>
      </c>
      <c r="T36" s="72">
        <f t="shared" si="3"/>
        <v>4.4176901087267382</v>
      </c>
      <c r="U36" s="99">
        <v>122.422</v>
      </c>
      <c r="V36" s="74">
        <v>244.84399999999999</v>
      </c>
      <c r="W36" s="74">
        <v>22239.885999999999</v>
      </c>
      <c r="X36" s="72">
        <f t="shared" si="4"/>
        <v>1.1009229094069997</v>
      </c>
      <c r="Y36" s="99">
        <v>135.107</v>
      </c>
      <c r="Z36" s="74">
        <v>270.214</v>
      </c>
      <c r="AA36" s="74">
        <v>6110.62</v>
      </c>
      <c r="AB36" s="72">
        <f t="shared" si="5"/>
        <v>4.4220390074984213</v>
      </c>
      <c r="AC36" s="46"/>
      <c r="AD36" s="28"/>
      <c r="AE36" s="46"/>
      <c r="AF36" s="46"/>
      <c r="AG36" s="46"/>
      <c r="AH36" s="46"/>
      <c r="AI36" s="46"/>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row>
    <row r="37" spans="1:89" s="25" customFormat="1" ht="14.4" x14ac:dyDescent="0.3">
      <c r="A37" s="62" t="s">
        <v>106</v>
      </c>
      <c r="B37" s="98">
        <v>2364.1329999999998</v>
      </c>
      <c r="C37" s="98">
        <v>4728.2659999999996</v>
      </c>
      <c r="D37" s="26">
        <v>1.9</v>
      </c>
      <c r="E37" s="99">
        <v>2316.1610000000001</v>
      </c>
      <c r="F37" s="74">
        <v>4632.3220000000001</v>
      </c>
      <c r="G37" s="74">
        <v>119791.14200000001</v>
      </c>
      <c r="H37" s="72">
        <f t="shared" si="7"/>
        <v>3.8669987802603969</v>
      </c>
      <c r="I37" s="99">
        <v>1433.954</v>
      </c>
      <c r="J37" s="74">
        <v>2867.9079999999999</v>
      </c>
      <c r="K37" s="74">
        <v>58365.313999999998</v>
      </c>
      <c r="L37" s="72">
        <f t="shared" si="1"/>
        <v>4.9137198165334981</v>
      </c>
      <c r="M37" s="99">
        <v>550.80600000000004</v>
      </c>
      <c r="N37" s="74">
        <v>1101.6120000000001</v>
      </c>
      <c r="O37" s="74">
        <v>43079.498</v>
      </c>
      <c r="P37" s="72">
        <f t="shared" si="6"/>
        <v>2.5571607171467043</v>
      </c>
      <c r="Q37" s="99">
        <v>280.28899999999999</v>
      </c>
      <c r="R37" s="74">
        <v>560.57799999999997</v>
      </c>
      <c r="S37" s="74">
        <v>25849.326000000001</v>
      </c>
      <c r="T37" s="72">
        <f t="shared" si="3"/>
        <v>2.1686368147471233</v>
      </c>
      <c r="U37" s="99">
        <v>164.636</v>
      </c>
      <c r="V37" s="74">
        <v>329.27199999999999</v>
      </c>
      <c r="W37" s="74">
        <v>22864.135999999999</v>
      </c>
      <c r="X37" s="72">
        <f t="shared" si="4"/>
        <v>1.4401243939416735</v>
      </c>
      <c r="Y37" s="99">
        <v>127.71899999999999</v>
      </c>
      <c r="Z37" s="74">
        <v>255.43799999999999</v>
      </c>
      <c r="AA37" s="74">
        <v>5843.1459999999997</v>
      </c>
      <c r="AB37" s="72">
        <f t="shared" si="5"/>
        <v>4.3715833901805636</v>
      </c>
      <c r="AC37" s="46"/>
      <c r="AD37" s="28"/>
      <c r="AE37" s="46"/>
      <c r="AF37" s="46"/>
      <c r="AG37" s="46"/>
      <c r="AH37" s="46"/>
      <c r="AI37" s="46"/>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row>
    <row r="38" spans="1:89" ht="14.4" x14ac:dyDescent="0.3">
      <c r="A38" s="62" t="s">
        <v>107</v>
      </c>
      <c r="B38" s="98">
        <v>2845.0050000000001</v>
      </c>
      <c r="C38" s="98">
        <v>5690.01</v>
      </c>
      <c r="D38" s="26">
        <v>1.5860000000000001</v>
      </c>
      <c r="E38" s="100">
        <v>2775.752</v>
      </c>
      <c r="F38" s="74">
        <v>5551.5039999999999</v>
      </c>
      <c r="G38" s="74">
        <v>131732</v>
      </c>
      <c r="H38" s="72">
        <f t="shared" si="7"/>
        <v>4.2142410348282882</v>
      </c>
      <c r="I38" s="100">
        <v>1426.5250000000001</v>
      </c>
      <c r="J38" s="74">
        <v>2853.05</v>
      </c>
      <c r="K38" s="74">
        <v>66224</v>
      </c>
      <c r="L38" s="72">
        <f t="shared" si="1"/>
        <v>4.3081813239913025</v>
      </c>
      <c r="M38" s="100">
        <v>605.375</v>
      </c>
      <c r="N38" s="74">
        <v>1210.75</v>
      </c>
      <c r="O38" s="74">
        <v>47326</v>
      </c>
      <c r="P38" s="72">
        <f t="shared" si="6"/>
        <v>2.5583188944766091</v>
      </c>
      <c r="Q38" s="100">
        <v>586.899</v>
      </c>
      <c r="R38" s="74">
        <v>1173.798</v>
      </c>
      <c r="S38" s="74">
        <v>30004</v>
      </c>
      <c r="T38" s="72">
        <f t="shared" si="3"/>
        <v>3.9121383815491271</v>
      </c>
      <c r="U38" s="100">
        <v>180.24</v>
      </c>
      <c r="V38" s="74">
        <v>360.48</v>
      </c>
      <c r="W38" s="74">
        <v>23880</v>
      </c>
      <c r="X38" s="72">
        <f t="shared" si="4"/>
        <v>1.5095477386934673</v>
      </c>
      <c r="Y38" s="100">
        <v>139.97999999999999</v>
      </c>
      <c r="Z38" s="74">
        <v>279.95999999999998</v>
      </c>
      <c r="AA38" s="74">
        <v>6718</v>
      </c>
      <c r="AB38" s="72">
        <f t="shared" si="5"/>
        <v>4.1673116999106874</v>
      </c>
      <c r="AC38" s="34"/>
      <c r="AD38" s="28"/>
      <c r="AE38" s="34"/>
      <c r="AF38" s="34"/>
      <c r="AG38" s="34"/>
      <c r="AH38" s="34"/>
      <c r="AI38" s="34"/>
    </row>
    <row r="39" spans="1:89" ht="14.4" x14ac:dyDescent="0.3">
      <c r="A39" s="62" t="s">
        <v>108</v>
      </c>
      <c r="B39" s="98">
        <v>2713.462</v>
      </c>
      <c r="C39" s="98">
        <v>5426.924</v>
      </c>
      <c r="D39" s="26">
        <v>1.048</v>
      </c>
      <c r="E39" s="93">
        <v>2882.05</v>
      </c>
      <c r="F39" s="74">
        <v>5764.1</v>
      </c>
      <c r="G39" s="74">
        <v>143068</v>
      </c>
      <c r="H39" s="72">
        <f t="shared" si="7"/>
        <v>4.0289233091956271</v>
      </c>
      <c r="I39" s="93">
        <v>1517.895</v>
      </c>
      <c r="J39" s="74">
        <v>3035.79</v>
      </c>
      <c r="K39" s="74">
        <v>72980</v>
      </c>
      <c r="L39" s="72">
        <f t="shared" si="1"/>
        <v>4.159756097560976</v>
      </c>
      <c r="M39" s="93">
        <v>631.92899999999997</v>
      </c>
      <c r="N39" s="74">
        <v>1263.8579999999999</v>
      </c>
      <c r="O39" s="74">
        <v>58568</v>
      </c>
      <c r="P39" s="72">
        <f t="shared" si="6"/>
        <v>2.1579326594727495</v>
      </c>
      <c r="Q39" s="93">
        <v>381.71</v>
      </c>
      <c r="R39" s="74">
        <v>763.42</v>
      </c>
      <c r="S39" s="74">
        <v>30384</v>
      </c>
      <c r="T39" s="72">
        <f t="shared" si="3"/>
        <v>2.5125724065297526</v>
      </c>
      <c r="U39" s="93">
        <v>179.28800000000001</v>
      </c>
      <c r="V39" s="74">
        <v>358.57600000000002</v>
      </c>
      <c r="W39" s="74">
        <v>26304</v>
      </c>
      <c r="X39" s="72">
        <f t="shared" si="4"/>
        <v>1.3631995133819954</v>
      </c>
      <c r="Y39" s="93">
        <v>120.66500000000001</v>
      </c>
      <c r="Z39" s="74">
        <v>241.33</v>
      </c>
      <c r="AA39" s="74">
        <v>6580</v>
      </c>
      <c r="AB39" s="72">
        <f t="shared" si="5"/>
        <v>3.6676291793313069</v>
      </c>
      <c r="AC39" s="33"/>
      <c r="AD39" s="28"/>
      <c r="AE39" s="33"/>
      <c r="AF39" s="33"/>
      <c r="AG39" s="33"/>
      <c r="AH39" s="33"/>
      <c r="AI39" s="33"/>
      <c r="AX39" s="35"/>
      <c r="AZ39" s="35"/>
    </row>
    <row r="40" spans="1:89" s="25" customFormat="1" ht="14.4" x14ac:dyDescent="0.3">
      <c r="A40" s="62" t="s">
        <v>109</v>
      </c>
      <c r="B40" s="98">
        <v>2761.5619999999999</v>
      </c>
      <c r="C40" s="98">
        <v>5523.1239999999998</v>
      </c>
      <c r="D40" s="26">
        <v>1.2</v>
      </c>
      <c r="E40" s="99">
        <v>2710.8240000000001</v>
      </c>
      <c r="F40" s="74">
        <v>5421.6480000000001</v>
      </c>
      <c r="G40" s="74">
        <v>144942</v>
      </c>
      <c r="H40" s="72">
        <f t="shared" si="7"/>
        <v>3.7405638117315894</v>
      </c>
      <c r="I40" s="99">
        <v>1778.2660000000001</v>
      </c>
      <c r="J40" s="74">
        <v>3556.5320000000002</v>
      </c>
      <c r="K40" s="74">
        <v>71088</v>
      </c>
      <c r="L40" s="72">
        <f t="shared" si="1"/>
        <v>5.002999099707405</v>
      </c>
      <c r="M40" s="99">
        <v>746.62900000000002</v>
      </c>
      <c r="N40" s="74">
        <v>1493.258</v>
      </c>
      <c r="O40" s="74">
        <v>57936</v>
      </c>
      <c r="P40" s="72">
        <f t="shared" si="6"/>
        <v>2.5774268157967417</v>
      </c>
      <c r="Q40" s="99">
        <v>399.79599999999999</v>
      </c>
      <c r="R40" s="74">
        <v>799.59199999999998</v>
      </c>
      <c r="S40" s="74">
        <v>31090</v>
      </c>
      <c r="T40" s="72">
        <f t="shared" si="3"/>
        <v>2.5718623351559988</v>
      </c>
      <c r="U40" s="99">
        <v>232.762</v>
      </c>
      <c r="V40" s="74">
        <v>465.524</v>
      </c>
      <c r="W40" s="74">
        <v>27178</v>
      </c>
      <c r="X40" s="72">
        <f t="shared" si="4"/>
        <v>1.7128707042460813</v>
      </c>
      <c r="Y40" s="99">
        <v>144.70500000000001</v>
      </c>
      <c r="Z40" s="74">
        <v>289.41000000000003</v>
      </c>
      <c r="AA40" s="74">
        <v>6998</v>
      </c>
      <c r="AB40" s="72">
        <f t="shared" si="5"/>
        <v>4.1356101743355254</v>
      </c>
      <c r="AC40" s="36"/>
      <c r="AD40" s="28"/>
      <c r="AE40" s="36"/>
      <c r="AF40" s="36"/>
      <c r="AG40" s="36"/>
      <c r="AH40" s="36"/>
      <c r="AI40" s="36"/>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1"/>
      <c r="BW40" s="31"/>
      <c r="BX40" s="31"/>
      <c r="BY40" s="31"/>
      <c r="BZ40" s="31"/>
      <c r="CA40" s="31"/>
      <c r="CB40" s="31"/>
      <c r="CC40" s="31"/>
      <c r="CD40" s="31"/>
      <c r="CE40" s="31"/>
      <c r="CF40" s="31"/>
      <c r="CG40" s="31"/>
      <c r="CH40" s="31"/>
      <c r="CI40" s="31"/>
      <c r="CJ40" s="31"/>
      <c r="CK40" s="31"/>
    </row>
    <row r="41" spans="1:89" s="25" customFormat="1" ht="14.4" x14ac:dyDescent="0.3">
      <c r="A41" s="40" t="s">
        <v>110</v>
      </c>
      <c r="B41" s="98">
        <v>3090.2</v>
      </c>
      <c r="C41" s="98">
        <v>6180.4</v>
      </c>
      <c r="D41" s="26">
        <v>1.1000000000000001</v>
      </c>
      <c r="E41" s="99">
        <v>2779.5729999999999</v>
      </c>
      <c r="F41" s="74">
        <v>5559.1459999999997</v>
      </c>
      <c r="G41" s="74">
        <v>148426</v>
      </c>
      <c r="H41" s="72">
        <f t="shared" si="7"/>
        <v>3.7453990540740838</v>
      </c>
      <c r="I41" s="99">
        <v>1853.991</v>
      </c>
      <c r="J41" s="74">
        <v>3707.982</v>
      </c>
      <c r="K41" s="75">
        <v>70546</v>
      </c>
      <c r="L41" s="92">
        <f t="shared" si="1"/>
        <v>5.25611941144785</v>
      </c>
      <c r="M41" s="99">
        <v>701.23500000000001</v>
      </c>
      <c r="N41" s="74">
        <v>1402.47</v>
      </c>
      <c r="O41" s="74">
        <v>52894</v>
      </c>
      <c r="P41" s="72">
        <f t="shared" si="6"/>
        <v>2.6514727568344236</v>
      </c>
      <c r="Q41" s="99">
        <v>521.17899999999997</v>
      </c>
      <c r="R41" s="74">
        <v>1042.3579999999999</v>
      </c>
      <c r="S41" s="74">
        <v>31120</v>
      </c>
      <c r="T41" s="72">
        <f t="shared" si="3"/>
        <v>3.3494794344473005</v>
      </c>
      <c r="U41" s="99">
        <v>275.47699999999998</v>
      </c>
      <c r="V41" s="74">
        <v>550.95399999999995</v>
      </c>
      <c r="W41" s="74">
        <v>27908</v>
      </c>
      <c r="X41" s="72">
        <f t="shared" si="4"/>
        <v>1.9741794467536189</v>
      </c>
      <c r="Y41" s="99">
        <v>136.30799999999999</v>
      </c>
      <c r="Z41" s="74">
        <v>272.61599999999999</v>
      </c>
      <c r="AA41" s="74">
        <v>7314</v>
      </c>
      <c r="AB41" s="72">
        <f t="shared" si="5"/>
        <v>3.7273174733388021</v>
      </c>
      <c r="AC41" s="36"/>
      <c r="AD41" s="28"/>
      <c r="AE41" s="36"/>
      <c r="AF41" s="36"/>
      <c r="AG41" s="36"/>
      <c r="AH41" s="36"/>
      <c r="AI41" s="36"/>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row>
    <row r="42" spans="1:89" s="25" customFormat="1" ht="14.4" x14ac:dyDescent="0.3">
      <c r="A42" s="40" t="s">
        <v>111</v>
      </c>
      <c r="B42" s="98">
        <v>3880.0410000000002</v>
      </c>
      <c r="C42" s="98">
        <v>7760.0820000000003</v>
      </c>
      <c r="D42" s="26">
        <v>1.4</v>
      </c>
      <c r="E42" s="99">
        <v>3317.4009999999998</v>
      </c>
      <c r="F42" s="74">
        <v>6634.8019999999997</v>
      </c>
      <c r="G42" s="74">
        <v>143718</v>
      </c>
      <c r="H42" s="72">
        <f t="shared" si="7"/>
        <v>4.6165421172017416</v>
      </c>
      <c r="I42" s="99">
        <v>1825.18</v>
      </c>
      <c r="J42" s="74">
        <v>3650.36</v>
      </c>
      <c r="K42" s="74">
        <v>70382</v>
      </c>
      <c r="L42" s="72">
        <f t="shared" si="1"/>
        <v>5.1864965474126912</v>
      </c>
      <c r="M42" s="99">
        <v>890.78200000000004</v>
      </c>
      <c r="N42" s="74">
        <v>1781.5640000000001</v>
      </c>
      <c r="O42" s="74">
        <v>49548</v>
      </c>
      <c r="P42" s="72">
        <f t="shared" si="6"/>
        <v>3.5956325179623798</v>
      </c>
      <c r="Q42" s="99">
        <v>557.29</v>
      </c>
      <c r="R42" s="74">
        <v>1114.58</v>
      </c>
      <c r="S42" s="74">
        <v>32686</v>
      </c>
      <c r="T42" s="72">
        <f t="shared" si="3"/>
        <v>3.4099614513859144</v>
      </c>
      <c r="U42" s="99">
        <v>262.27999999999997</v>
      </c>
      <c r="V42" s="74">
        <v>524.55999999999995</v>
      </c>
      <c r="W42" s="74">
        <v>28816</v>
      </c>
      <c r="X42" s="72">
        <f t="shared" si="4"/>
        <v>1.8203775680177676</v>
      </c>
      <c r="Y42" s="99">
        <v>212.125</v>
      </c>
      <c r="Z42" s="74">
        <v>424.25</v>
      </c>
      <c r="AA42" s="74">
        <v>7866</v>
      </c>
      <c r="AB42" s="72">
        <f t="shared" si="5"/>
        <v>5.3934655479277902</v>
      </c>
      <c r="AC42" s="36"/>
      <c r="AD42" s="28"/>
      <c r="AE42" s="36"/>
      <c r="AF42" s="36"/>
      <c r="AG42" s="36"/>
      <c r="AH42" s="36"/>
      <c r="AI42" s="36"/>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row>
    <row r="43" spans="1:89" s="25" customFormat="1" ht="14.4" x14ac:dyDescent="0.3">
      <c r="A43" s="40" t="s">
        <v>112</v>
      </c>
      <c r="B43" s="98">
        <v>4018.62</v>
      </c>
      <c r="C43" s="98">
        <v>8037.24</v>
      </c>
      <c r="D43" s="26">
        <v>1.5</v>
      </c>
      <c r="E43" s="99">
        <v>3689.9830000000002</v>
      </c>
      <c r="F43" s="74">
        <v>7379.9660000000003</v>
      </c>
      <c r="G43" s="74">
        <v>147000</v>
      </c>
      <c r="H43" s="72">
        <f t="shared" si="7"/>
        <v>5.0203850340136063</v>
      </c>
      <c r="I43" s="99">
        <v>2460.6550000000002</v>
      </c>
      <c r="J43" s="74">
        <v>4921.3100000000004</v>
      </c>
      <c r="K43" s="74">
        <v>74718</v>
      </c>
      <c r="L43" s="72">
        <f t="shared" si="1"/>
        <v>6.5865119516047015</v>
      </c>
      <c r="M43" s="99">
        <v>943.33199999999999</v>
      </c>
      <c r="N43" s="74">
        <v>1886.664</v>
      </c>
      <c r="O43" s="74">
        <v>50066</v>
      </c>
      <c r="P43" s="72">
        <f t="shared" si="6"/>
        <v>3.7683537730196139</v>
      </c>
      <c r="Q43" s="99">
        <v>553.41999999999996</v>
      </c>
      <c r="R43" s="74">
        <v>1106.8399999999999</v>
      </c>
      <c r="S43" s="74">
        <v>34386</v>
      </c>
      <c r="T43" s="72">
        <f t="shared" si="3"/>
        <v>3.2188681440120974</v>
      </c>
      <c r="U43" s="99">
        <v>261.339</v>
      </c>
      <c r="V43" s="74">
        <v>522.678</v>
      </c>
      <c r="W43" s="74">
        <v>29962</v>
      </c>
      <c r="X43" s="72">
        <f t="shared" si="4"/>
        <v>1.7444696615713238</v>
      </c>
      <c r="Y43" s="99">
        <v>158.89099999999999</v>
      </c>
      <c r="Z43" s="74">
        <v>317.78199999999998</v>
      </c>
      <c r="AA43" s="74">
        <v>9014</v>
      </c>
      <c r="AB43" s="72">
        <f t="shared" si="5"/>
        <v>3.5254271133791875</v>
      </c>
      <c r="AC43" s="36"/>
      <c r="AD43" s="28"/>
      <c r="AE43" s="36"/>
      <c r="AF43" s="36"/>
      <c r="AG43" s="36"/>
      <c r="AH43" s="36"/>
      <c r="AI43" s="36"/>
      <c r="AJ43" s="31"/>
      <c r="AK43" s="31"/>
      <c r="AL43" s="31"/>
      <c r="AM43" s="31"/>
      <c r="AN43" s="31"/>
      <c r="AO43" s="31"/>
      <c r="AP43" s="31"/>
      <c r="AQ43" s="31"/>
      <c r="AR43" s="31"/>
      <c r="AS43" s="31"/>
      <c r="AT43" s="31"/>
      <c r="AU43" s="31"/>
      <c r="AV43" s="31"/>
      <c r="AW43" s="31"/>
      <c r="AX43" s="31"/>
      <c r="AY43" s="31"/>
      <c r="AZ43" s="31"/>
      <c r="BA43" s="31"/>
      <c r="BB43" s="31"/>
      <c r="BC43" s="31"/>
      <c r="BD43" s="31"/>
      <c r="BE43" s="31"/>
      <c r="BF43" s="31"/>
      <c r="BG43" s="31"/>
      <c r="BH43" s="31"/>
      <c r="BI43" s="31"/>
      <c r="BJ43" s="31"/>
      <c r="BK43" s="31"/>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row>
    <row r="44" spans="1:89" s="25" customFormat="1" ht="14.4" x14ac:dyDescent="0.3">
      <c r="A44" s="40" t="s">
        <v>113</v>
      </c>
      <c r="B44" s="98">
        <v>4555.0039999999999</v>
      </c>
      <c r="C44" s="98">
        <v>9110.0079999999998</v>
      </c>
      <c r="D44" s="26">
        <v>1.5</v>
      </c>
      <c r="E44" s="99">
        <v>4610.7420000000002</v>
      </c>
      <c r="F44" s="74">
        <v>9221.4840000000004</v>
      </c>
      <c r="G44" s="74">
        <v>172164</v>
      </c>
      <c r="H44" s="72">
        <f t="shared" si="7"/>
        <v>5.3562208127134596</v>
      </c>
      <c r="I44" s="99">
        <v>2095.866</v>
      </c>
      <c r="J44" s="74">
        <v>4191.732</v>
      </c>
      <c r="K44" s="74">
        <v>83456</v>
      </c>
      <c r="L44" s="72">
        <f t="shared" si="1"/>
        <v>5.022685007668712</v>
      </c>
      <c r="M44" s="99">
        <v>1072.386</v>
      </c>
      <c r="N44" s="74">
        <v>2144.7719999999999</v>
      </c>
      <c r="O44" s="74">
        <v>53640</v>
      </c>
      <c r="P44" s="72">
        <f t="shared" si="6"/>
        <v>3.9984563758389258</v>
      </c>
      <c r="Q44" s="99">
        <v>583.54300000000001</v>
      </c>
      <c r="R44" s="74">
        <v>1167.086</v>
      </c>
      <c r="S44" s="74">
        <v>37686</v>
      </c>
      <c r="T44" s="72">
        <f t="shared" si="3"/>
        <v>3.0968688637690391</v>
      </c>
      <c r="U44" s="99">
        <v>307.51100000000002</v>
      </c>
      <c r="V44" s="74">
        <v>615.02200000000005</v>
      </c>
      <c r="W44" s="74">
        <v>35422</v>
      </c>
      <c r="X44" s="72">
        <f t="shared" si="4"/>
        <v>1.7362712438597483</v>
      </c>
      <c r="Y44" s="99">
        <v>165.702</v>
      </c>
      <c r="Z44" s="74">
        <v>331.404</v>
      </c>
      <c r="AA44" s="74">
        <v>9632</v>
      </c>
      <c r="AB44" s="72">
        <f t="shared" si="5"/>
        <v>3.4406561461794021</v>
      </c>
      <c r="AC44" s="36"/>
      <c r="AD44" s="28"/>
      <c r="AE44" s="36"/>
      <c r="AF44" s="36"/>
      <c r="AG44" s="36"/>
      <c r="AH44" s="36"/>
      <c r="AI44" s="36"/>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row>
    <row r="45" spans="1:89" s="25" customFormat="1" ht="14.4" x14ac:dyDescent="0.3">
      <c r="A45" s="40" t="s">
        <v>114</v>
      </c>
      <c r="B45" s="98">
        <v>4740.3620000000001</v>
      </c>
      <c r="C45" s="98">
        <v>9480.7240000000002</v>
      </c>
      <c r="D45" s="26">
        <v>1.4</v>
      </c>
      <c r="E45" s="99">
        <v>4871.8760000000002</v>
      </c>
      <c r="F45" s="74">
        <v>9743.7520000000004</v>
      </c>
      <c r="G45" s="74">
        <v>192163.82399999999</v>
      </c>
      <c r="H45" s="72">
        <f t="shared" si="7"/>
        <v>5.0705443913314303</v>
      </c>
      <c r="I45" s="99">
        <v>2573.1660000000002</v>
      </c>
      <c r="J45" s="74">
        <v>5146.3320000000003</v>
      </c>
      <c r="K45" s="74">
        <v>93683.762000000002</v>
      </c>
      <c r="L45" s="72">
        <f t="shared" si="1"/>
        <v>5.4933020302920799</v>
      </c>
      <c r="M45" s="99">
        <v>1261.4010000000001</v>
      </c>
      <c r="N45" s="74">
        <v>2522.8020000000001</v>
      </c>
      <c r="O45" s="74">
        <v>65958.156000000003</v>
      </c>
      <c r="P45" s="72">
        <f t="shared" si="6"/>
        <v>3.8248522290404843</v>
      </c>
      <c r="Q45" s="99">
        <v>772.36</v>
      </c>
      <c r="R45" s="74">
        <v>1544.72</v>
      </c>
      <c r="S45" s="74">
        <v>43689.915999999997</v>
      </c>
      <c r="T45" s="72">
        <f t="shared" si="3"/>
        <v>3.5356442433993238</v>
      </c>
      <c r="U45" s="99">
        <v>359.38600000000002</v>
      </c>
      <c r="V45" s="74">
        <v>718.77200000000005</v>
      </c>
      <c r="W45" s="74">
        <v>41121.292000000001</v>
      </c>
      <c r="X45" s="72">
        <f t="shared" si="4"/>
        <v>1.7479314609083783</v>
      </c>
      <c r="Y45" s="99">
        <v>251.631</v>
      </c>
      <c r="Z45" s="74">
        <v>503.262</v>
      </c>
      <c r="AA45" s="74">
        <v>11480.448</v>
      </c>
      <c r="AB45" s="72">
        <f t="shared" si="5"/>
        <v>4.3836442619660829</v>
      </c>
      <c r="AC45" s="36"/>
      <c r="AD45" s="28"/>
      <c r="AE45" s="36"/>
      <c r="AF45" s="36"/>
      <c r="AG45" s="36"/>
      <c r="AH45" s="36"/>
      <c r="AI45" s="36"/>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row>
    <row r="46" spans="1:89" s="27" customFormat="1" ht="14.4" x14ac:dyDescent="0.3">
      <c r="A46" s="40" t="s">
        <v>167</v>
      </c>
      <c r="B46" s="98">
        <v>6054.2489999999998</v>
      </c>
      <c r="C46" s="98">
        <v>12108.498</v>
      </c>
      <c r="D46" s="26">
        <v>1.7</v>
      </c>
      <c r="E46" s="99">
        <v>5140.6570000000002</v>
      </c>
      <c r="F46" s="74">
        <v>10281.314</v>
      </c>
      <c r="G46" s="74">
        <v>213008</v>
      </c>
      <c r="H46" s="72">
        <f t="shared" si="7"/>
        <v>4.8267266957109589</v>
      </c>
      <c r="I46" s="99">
        <v>2611.6550000000002</v>
      </c>
      <c r="J46" s="74">
        <v>5223.3100000000004</v>
      </c>
      <c r="K46" s="74">
        <v>111114</v>
      </c>
      <c r="L46" s="72">
        <f t="shared" si="1"/>
        <v>4.7008567777237795</v>
      </c>
      <c r="M46" s="99">
        <v>1372.4369999999999</v>
      </c>
      <c r="N46" s="74">
        <v>2744.8739999999998</v>
      </c>
      <c r="O46" s="74">
        <v>74238</v>
      </c>
      <c r="P46" s="72">
        <f t="shared" si="6"/>
        <v>3.6973975592014865</v>
      </c>
      <c r="Q46" s="99">
        <v>824.93600000000004</v>
      </c>
      <c r="R46" s="74">
        <v>1649.8720000000001</v>
      </c>
      <c r="S46" s="74">
        <v>52720</v>
      </c>
      <c r="T46" s="72">
        <f t="shared" si="3"/>
        <v>3.1294992412746589</v>
      </c>
      <c r="U46" s="99">
        <v>405.005</v>
      </c>
      <c r="V46" s="74">
        <v>810.01</v>
      </c>
      <c r="W46" s="74">
        <v>52036</v>
      </c>
      <c r="X46" s="72">
        <f t="shared" si="4"/>
        <v>1.5566338688600201</v>
      </c>
      <c r="Y46" s="99">
        <v>246.00899999999999</v>
      </c>
      <c r="Z46" s="74">
        <v>492.01799999999997</v>
      </c>
      <c r="AA46" s="74">
        <v>14154</v>
      </c>
      <c r="AB46" s="72">
        <f t="shared" si="5"/>
        <v>3.4761763459092831</v>
      </c>
      <c r="AC46" s="36"/>
      <c r="AD46" s="28"/>
      <c r="AE46" s="36"/>
      <c r="AF46" s="36"/>
      <c r="AG46" s="36"/>
      <c r="AH46" s="36"/>
      <c r="AI46" s="36"/>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row>
    <row r="47" spans="1:89" s="27" customFormat="1" ht="14.4" x14ac:dyDescent="0.3">
      <c r="A47" s="40" t="s">
        <v>116</v>
      </c>
      <c r="B47" s="98">
        <v>6400.7560000000003</v>
      </c>
      <c r="C47" s="98">
        <v>12801.512000000001</v>
      </c>
      <c r="D47" s="26">
        <v>1</v>
      </c>
      <c r="E47" s="99">
        <v>6408.56</v>
      </c>
      <c r="F47" s="74">
        <v>12817.12</v>
      </c>
      <c r="G47" s="74">
        <v>256596</v>
      </c>
      <c r="H47" s="72">
        <f t="shared" si="7"/>
        <v>4.9950583797097385</v>
      </c>
      <c r="I47" s="99">
        <v>3442.4870000000001</v>
      </c>
      <c r="J47" s="74">
        <v>6884.9740000000002</v>
      </c>
      <c r="K47" s="74">
        <v>127092</v>
      </c>
      <c r="L47" s="72">
        <f t="shared" si="1"/>
        <v>5.4173150158939984</v>
      </c>
      <c r="M47" s="99">
        <v>1427.9369999999999</v>
      </c>
      <c r="N47" s="74">
        <v>2855.8739999999998</v>
      </c>
      <c r="O47" s="74">
        <v>89446</v>
      </c>
      <c r="P47" s="72">
        <f t="shared" si="6"/>
        <v>3.1928470809203313</v>
      </c>
      <c r="Q47" s="99">
        <v>996.71900000000005</v>
      </c>
      <c r="R47" s="74">
        <v>1993.4380000000001</v>
      </c>
      <c r="S47" s="74">
        <v>62144</v>
      </c>
      <c r="T47" s="72">
        <f t="shared" si="3"/>
        <v>3.2077722708547891</v>
      </c>
      <c r="U47" s="99">
        <v>460.11200000000002</v>
      </c>
      <c r="V47" s="74">
        <v>920.22400000000005</v>
      </c>
      <c r="W47" s="74">
        <v>57948</v>
      </c>
      <c r="X47" s="72">
        <f t="shared" si="4"/>
        <v>1.5880168426865466</v>
      </c>
      <c r="Y47" s="99">
        <v>268.28800000000001</v>
      </c>
      <c r="Z47" s="74">
        <v>536.57600000000002</v>
      </c>
      <c r="AA47" s="74">
        <v>15638</v>
      </c>
      <c r="AB47" s="72">
        <f t="shared" si="5"/>
        <v>3.431231615296074</v>
      </c>
      <c r="AC47" s="36"/>
      <c r="AD47" s="28"/>
      <c r="AE47" s="36"/>
      <c r="AF47" s="36"/>
      <c r="AG47" s="36"/>
      <c r="AH47" s="36"/>
      <c r="AI47" s="36"/>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row>
    <row r="48" spans="1:89" s="27" customFormat="1" ht="14.4" x14ac:dyDescent="0.3">
      <c r="A48" s="40" t="s">
        <v>117</v>
      </c>
      <c r="B48" s="98">
        <v>7777.6819999999998</v>
      </c>
      <c r="C48" s="98">
        <v>15555.364</v>
      </c>
      <c r="D48" s="26">
        <v>1.3</v>
      </c>
      <c r="E48" s="99">
        <v>7588</v>
      </c>
      <c r="F48" s="74">
        <v>15176</v>
      </c>
      <c r="G48" s="74">
        <v>334190</v>
      </c>
      <c r="H48" s="72">
        <f t="shared" si="7"/>
        <v>4.5411292977048987</v>
      </c>
      <c r="I48" s="99">
        <v>3874</v>
      </c>
      <c r="J48" s="74">
        <v>7748</v>
      </c>
      <c r="K48" s="74">
        <v>163322</v>
      </c>
      <c r="L48" s="72">
        <f t="shared" si="1"/>
        <v>4.7440026450814958</v>
      </c>
      <c r="M48" s="99">
        <v>1870</v>
      </c>
      <c r="N48" s="74">
        <v>3740</v>
      </c>
      <c r="O48" s="74">
        <v>111506</v>
      </c>
      <c r="P48" s="72">
        <f t="shared" si="6"/>
        <v>3.3540796010976988</v>
      </c>
      <c r="Q48" s="99">
        <v>1081</v>
      </c>
      <c r="R48" s="74">
        <v>2162</v>
      </c>
      <c r="S48" s="74">
        <v>75176</v>
      </c>
      <c r="T48" s="72">
        <f t="shared" si="3"/>
        <v>2.8759178461211024</v>
      </c>
      <c r="U48" s="99">
        <v>683</v>
      </c>
      <c r="V48" s="74">
        <v>1366</v>
      </c>
      <c r="W48" s="74">
        <v>67910</v>
      </c>
      <c r="X48" s="72">
        <f t="shared" si="4"/>
        <v>2.0114857900161978</v>
      </c>
      <c r="Y48" s="99">
        <v>298</v>
      </c>
      <c r="Z48" s="74">
        <v>596</v>
      </c>
      <c r="AA48" s="74">
        <v>20938</v>
      </c>
      <c r="AB48" s="72">
        <f t="shared" si="5"/>
        <v>2.8464991880790906</v>
      </c>
      <c r="AC48" s="36"/>
      <c r="AD48" s="28"/>
      <c r="AE48" s="36"/>
      <c r="AF48" s="36"/>
      <c r="AG48" s="36"/>
      <c r="AH48" s="36"/>
      <c r="AI48" s="36"/>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row>
    <row r="49" spans="1:89" s="27" customFormat="1" ht="14.4" x14ac:dyDescent="0.3">
      <c r="A49" s="40" t="s">
        <v>118</v>
      </c>
      <c r="B49" s="98">
        <v>8393.7270000000008</v>
      </c>
      <c r="C49" s="98">
        <v>16787.454000000002</v>
      </c>
      <c r="D49" s="26">
        <v>1.2</v>
      </c>
      <c r="E49" s="99">
        <v>8406</v>
      </c>
      <c r="F49" s="75">
        <v>16812</v>
      </c>
      <c r="G49" s="74">
        <v>361816</v>
      </c>
      <c r="H49" s="72">
        <f t="shared" si="7"/>
        <v>4.6465606827779862</v>
      </c>
      <c r="I49" s="99">
        <v>4833</v>
      </c>
      <c r="J49" s="75">
        <v>9666</v>
      </c>
      <c r="K49" s="75">
        <v>193990</v>
      </c>
      <c r="L49" s="72">
        <f t="shared" si="1"/>
        <v>4.9827310686117841</v>
      </c>
      <c r="M49" s="99">
        <v>2302</v>
      </c>
      <c r="N49" s="75">
        <v>4604</v>
      </c>
      <c r="O49" s="75">
        <v>126342</v>
      </c>
      <c r="P49" s="72">
        <f t="shared" si="6"/>
        <v>3.6440771873169653</v>
      </c>
      <c r="Q49" s="99">
        <v>1002</v>
      </c>
      <c r="R49" s="75">
        <v>2004</v>
      </c>
      <c r="S49" s="75">
        <v>88502</v>
      </c>
      <c r="T49" s="72">
        <f t="shared" si="3"/>
        <v>2.2643556077828748</v>
      </c>
      <c r="U49" s="99">
        <v>843</v>
      </c>
      <c r="V49" s="75">
        <v>1686</v>
      </c>
      <c r="W49" s="75">
        <v>77450</v>
      </c>
      <c r="X49" s="72">
        <f t="shared" si="4"/>
        <v>2.1768883150419627</v>
      </c>
      <c r="Y49" s="99">
        <v>370</v>
      </c>
      <c r="Z49" s="74">
        <v>740</v>
      </c>
      <c r="AA49" s="74">
        <v>24122</v>
      </c>
      <c r="AB49" s="72">
        <f t="shared" si="5"/>
        <v>3.0677389934499626</v>
      </c>
      <c r="AC49" s="36"/>
      <c r="AD49" s="28"/>
      <c r="AE49" s="36"/>
      <c r="AF49" s="36"/>
      <c r="AG49" s="36"/>
      <c r="AH49" s="36"/>
      <c r="AI49" s="36"/>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row>
    <row r="50" spans="1:89" ht="14.4" x14ac:dyDescent="0.3">
      <c r="A50" s="40" t="s">
        <v>119</v>
      </c>
      <c r="B50" s="98">
        <v>9824.6049999999996</v>
      </c>
      <c r="C50" s="98">
        <v>19649.21</v>
      </c>
      <c r="D50" s="26">
        <v>1.5</v>
      </c>
      <c r="E50" s="93">
        <v>8014</v>
      </c>
      <c r="F50" s="74">
        <v>16028</v>
      </c>
      <c r="G50" s="74">
        <v>377384</v>
      </c>
      <c r="H50" s="72">
        <f t="shared" si="7"/>
        <v>4.2471328938163779</v>
      </c>
      <c r="I50" s="93">
        <v>5387</v>
      </c>
      <c r="J50" s="74">
        <v>10774</v>
      </c>
      <c r="K50" s="74">
        <v>213496</v>
      </c>
      <c r="L50" s="72">
        <f t="shared" si="1"/>
        <v>5.0464645707647922</v>
      </c>
      <c r="M50" s="93">
        <v>2353</v>
      </c>
      <c r="N50" s="74">
        <v>4706</v>
      </c>
      <c r="O50" s="74">
        <v>139392</v>
      </c>
      <c r="P50" s="72">
        <f t="shared" si="6"/>
        <v>3.3760904499540865</v>
      </c>
      <c r="Q50" s="93">
        <v>1593</v>
      </c>
      <c r="R50" s="74">
        <v>3186</v>
      </c>
      <c r="S50" s="74">
        <v>96752</v>
      </c>
      <c r="T50" s="72">
        <f t="shared" si="3"/>
        <v>3.2929551843889531</v>
      </c>
      <c r="U50" s="93">
        <v>877</v>
      </c>
      <c r="V50" s="74">
        <v>1754</v>
      </c>
      <c r="W50" s="74">
        <v>87192</v>
      </c>
      <c r="X50" s="72">
        <f t="shared" si="4"/>
        <v>2.0116524451784565</v>
      </c>
      <c r="Y50" s="93">
        <v>476</v>
      </c>
      <c r="Z50" s="74">
        <v>952</v>
      </c>
      <c r="AA50" s="74">
        <v>26502</v>
      </c>
      <c r="AB50" s="72">
        <f t="shared" si="5"/>
        <v>3.5921817221341787</v>
      </c>
      <c r="AD50" s="28"/>
      <c r="AS50" s="35"/>
      <c r="AX50" s="35"/>
      <c r="AZ50" s="35"/>
    </row>
    <row r="51" spans="1:89" ht="14.4" x14ac:dyDescent="0.3">
      <c r="A51" s="40" t="s">
        <v>120</v>
      </c>
      <c r="B51" s="98">
        <v>9613.9470000000001</v>
      </c>
      <c r="C51" s="98">
        <v>19227.894</v>
      </c>
      <c r="D51" s="26">
        <v>1.4</v>
      </c>
      <c r="E51" s="93">
        <v>9589</v>
      </c>
      <c r="F51" s="74">
        <v>19178</v>
      </c>
      <c r="G51" s="74">
        <v>399384</v>
      </c>
      <c r="H51" s="72">
        <f t="shared" si="7"/>
        <v>4.8018949181739883</v>
      </c>
      <c r="I51" s="93">
        <v>6305</v>
      </c>
      <c r="J51" s="74">
        <v>12610</v>
      </c>
      <c r="K51" s="74">
        <v>213496</v>
      </c>
      <c r="L51" s="72">
        <f t="shared" si="1"/>
        <v>5.9064338441938018</v>
      </c>
      <c r="M51" s="93">
        <v>2513</v>
      </c>
      <c r="N51" s="74">
        <v>5026</v>
      </c>
      <c r="O51" s="74">
        <v>139392</v>
      </c>
      <c r="P51" s="72">
        <f t="shared" si="6"/>
        <v>3.6056588613406797</v>
      </c>
      <c r="Q51" s="93">
        <v>1661</v>
      </c>
      <c r="R51" s="74">
        <v>3322</v>
      </c>
      <c r="S51" s="74">
        <v>96752</v>
      </c>
      <c r="T51" s="72">
        <f t="shared" si="3"/>
        <v>3.4335207540929384</v>
      </c>
      <c r="U51" s="93">
        <v>1062</v>
      </c>
      <c r="V51" s="74">
        <v>2124</v>
      </c>
      <c r="W51" s="74">
        <v>87192</v>
      </c>
      <c r="X51" s="72">
        <f t="shared" si="4"/>
        <v>2.4360033030553261</v>
      </c>
      <c r="Y51" s="93">
        <v>472</v>
      </c>
      <c r="Z51" s="74">
        <v>944</v>
      </c>
      <c r="AA51" s="74">
        <v>29876</v>
      </c>
      <c r="AB51" s="72">
        <f t="shared" si="5"/>
        <v>3.1597268710670772</v>
      </c>
      <c r="AC51" s="38"/>
      <c r="AD51" s="28"/>
      <c r="AE51" s="38"/>
      <c r="AF51" s="38"/>
      <c r="AG51" s="38"/>
      <c r="AH51" s="38"/>
      <c r="AI51" s="38"/>
      <c r="AS51" s="35"/>
      <c r="AX51" s="35"/>
      <c r="AZ51" s="35"/>
    </row>
    <row r="52" spans="1:89" s="27" customFormat="1" ht="14.4" x14ac:dyDescent="0.3">
      <c r="A52" s="40" t="s">
        <v>121</v>
      </c>
      <c r="B52" s="98">
        <v>10119.76</v>
      </c>
      <c r="C52" s="98">
        <v>20239.52</v>
      </c>
      <c r="D52" s="26">
        <v>1.4</v>
      </c>
      <c r="E52" s="101">
        <v>9753</v>
      </c>
      <c r="F52" s="74">
        <v>19506</v>
      </c>
      <c r="G52" s="74">
        <v>408798</v>
      </c>
      <c r="H52" s="72">
        <f t="shared" si="7"/>
        <v>4.7715497629636152</v>
      </c>
      <c r="I52" s="101">
        <v>7102</v>
      </c>
      <c r="J52" s="74">
        <v>14204</v>
      </c>
      <c r="K52" s="74">
        <v>246304</v>
      </c>
      <c r="L52" s="72">
        <f t="shared" si="1"/>
        <v>5.76685721709757</v>
      </c>
      <c r="M52" s="101">
        <v>2948</v>
      </c>
      <c r="N52" s="74">
        <v>5896</v>
      </c>
      <c r="O52" s="74">
        <v>151338</v>
      </c>
      <c r="P52" s="72">
        <f t="shared" si="6"/>
        <v>3.8959151039395259</v>
      </c>
      <c r="Q52" s="101">
        <v>1846</v>
      </c>
      <c r="R52" s="74">
        <v>3692</v>
      </c>
      <c r="S52" s="74">
        <v>110704</v>
      </c>
      <c r="T52" s="72">
        <f t="shared" si="3"/>
        <v>3.3350195114900996</v>
      </c>
      <c r="U52" s="101">
        <v>1083.992</v>
      </c>
      <c r="V52" s="88">
        <v>2167.9839999999999</v>
      </c>
      <c r="W52" s="88">
        <v>99224</v>
      </c>
      <c r="X52" s="89">
        <f t="shared" si="4"/>
        <v>2.184939127630412</v>
      </c>
      <c r="Y52" s="101">
        <v>632</v>
      </c>
      <c r="Z52" s="74">
        <v>1264</v>
      </c>
      <c r="AA52" s="74">
        <v>34390</v>
      </c>
      <c r="AB52" s="72">
        <f t="shared" si="5"/>
        <v>3.6754870601919163</v>
      </c>
      <c r="AC52" s="39"/>
      <c r="AD52" s="28"/>
      <c r="AE52" s="39"/>
      <c r="AF52" s="39"/>
      <c r="AG52" s="39"/>
      <c r="AH52" s="39"/>
      <c r="AI52" s="39"/>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30"/>
      <c r="BU52" s="28"/>
      <c r="BV52" s="28"/>
      <c r="BW52" s="28"/>
      <c r="BX52" s="28"/>
      <c r="BY52" s="28"/>
      <c r="BZ52" s="28"/>
      <c r="CA52" s="28"/>
      <c r="CB52" s="28"/>
      <c r="CC52" s="28"/>
      <c r="CD52" s="28"/>
      <c r="CE52" s="28"/>
      <c r="CF52" s="28"/>
      <c r="CG52" s="28"/>
      <c r="CH52" s="28"/>
      <c r="CI52" s="28"/>
      <c r="CJ52" s="28"/>
      <c r="CK52" s="28"/>
    </row>
    <row r="53" spans="1:89" s="27" customFormat="1" ht="14.4" x14ac:dyDescent="0.3">
      <c r="A53" s="40" t="s">
        <v>122</v>
      </c>
      <c r="B53" s="98">
        <v>12712.152</v>
      </c>
      <c r="C53" s="98">
        <v>25424.304</v>
      </c>
      <c r="D53" s="26">
        <v>1.6</v>
      </c>
      <c r="E53" s="101">
        <v>10891</v>
      </c>
      <c r="F53" s="74">
        <v>21782</v>
      </c>
      <c r="G53" s="74">
        <v>447658</v>
      </c>
      <c r="H53" s="72">
        <f t="shared" si="7"/>
        <v>4.8657680640131531</v>
      </c>
      <c r="I53" s="101">
        <v>7005</v>
      </c>
      <c r="J53" s="74">
        <v>14010</v>
      </c>
      <c r="K53" s="74">
        <v>266508</v>
      </c>
      <c r="L53" s="72">
        <f t="shared" si="1"/>
        <v>5.2568778423161779</v>
      </c>
      <c r="M53" s="101">
        <v>2914</v>
      </c>
      <c r="N53" s="74">
        <v>5828</v>
      </c>
      <c r="O53" s="74">
        <v>170316</v>
      </c>
      <c r="P53" s="72">
        <f t="shared" si="6"/>
        <v>3.4218746330350642</v>
      </c>
      <c r="Q53" s="101">
        <v>1872</v>
      </c>
      <c r="R53" s="74">
        <v>3744</v>
      </c>
      <c r="S53" s="74">
        <v>123122</v>
      </c>
      <c r="T53" s="72">
        <f t="shared" si="3"/>
        <v>3.0408862754016344</v>
      </c>
      <c r="U53" s="101">
        <v>1004.45</v>
      </c>
      <c r="V53" s="88">
        <v>2008.9</v>
      </c>
      <c r="W53" s="88">
        <v>108662</v>
      </c>
      <c r="X53" s="89">
        <f t="shared" si="4"/>
        <v>1.8487603762124754</v>
      </c>
      <c r="Y53" s="101">
        <v>684</v>
      </c>
      <c r="Z53" s="74">
        <v>1368</v>
      </c>
      <c r="AA53" s="74">
        <v>37888</v>
      </c>
      <c r="AB53" s="72">
        <f t="shared" si="5"/>
        <v>3.6106418918918921</v>
      </c>
      <c r="AC53" s="39"/>
      <c r="AD53" s="28"/>
      <c r="AE53" s="39"/>
      <c r="AF53" s="39"/>
      <c r="AG53" s="39"/>
      <c r="AH53" s="39"/>
      <c r="AI53" s="39"/>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30"/>
      <c r="BU53" s="28"/>
      <c r="BV53" s="28"/>
      <c r="BW53" s="28"/>
      <c r="BX53" s="28"/>
      <c r="BY53" s="28"/>
      <c r="BZ53" s="28"/>
      <c r="CA53" s="28"/>
      <c r="CB53" s="28"/>
      <c r="CC53" s="28"/>
      <c r="CD53" s="28"/>
      <c r="CE53" s="28"/>
      <c r="CF53" s="28"/>
      <c r="CG53" s="28"/>
      <c r="CH53" s="28"/>
      <c r="CI53" s="28"/>
      <c r="CJ53" s="28"/>
      <c r="CK53" s="28"/>
    </row>
    <row r="54" spans="1:89" s="27" customFormat="1" ht="14.4" x14ac:dyDescent="0.3">
      <c r="A54" s="40" t="s">
        <v>123</v>
      </c>
      <c r="B54" s="98">
        <v>13773.825999999999</v>
      </c>
      <c r="C54" s="98">
        <v>27547.651999999998</v>
      </c>
      <c r="D54" s="26">
        <v>1.6</v>
      </c>
      <c r="E54" s="101">
        <v>10756</v>
      </c>
      <c r="F54" s="74">
        <v>21512</v>
      </c>
      <c r="G54" s="74">
        <v>463020</v>
      </c>
      <c r="H54" s="72">
        <f t="shared" si="7"/>
        <v>4.646019610384001</v>
      </c>
      <c r="I54" s="101">
        <v>8065</v>
      </c>
      <c r="J54" s="74">
        <v>16130</v>
      </c>
      <c r="K54" s="74">
        <v>284672</v>
      </c>
      <c r="L54" s="72">
        <f t="shared" si="1"/>
        <v>5.6661701888489207</v>
      </c>
      <c r="M54" s="101">
        <v>3138</v>
      </c>
      <c r="N54" s="74">
        <v>6276</v>
      </c>
      <c r="O54" s="74">
        <v>175910</v>
      </c>
      <c r="P54" s="72">
        <f t="shared" si="6"/>
        <v>3.567733500085271</v>
      </c>
      <c r="Q54" s="101">
        <v>2059</v>
      </c>
      <c r="R54" s="74">
        <v>4118</v>
      </c>
      <c r="S54" s="74">
        <v>132684</v>
      </c>
      <c r="T54" s="72">
        <f t="shared" si="3"/>
        <v>3.1036146031171805</v>
      </c>
      <c r="U54" s="101">
        <v>1083.0360000000001</v>
      </c>
      <c r="V54" s="88">
        <v>2166.0720000000001</v>
      </c>
      <c r="W54" s="88">
        <v>114108</v>
      </c>
      <c r="X54" s="89">
        <f t="shared" si="4"/>
        <v>1.8982648017667474</v>
      </c>
      <c r="Y54" s="101">
        <v>572</v>
      </c>
      <c r="Z54" s="74">
        <v>1144</v>
      </c>
      <c r="AA54" s="74">
        <v>43210</v>
      </c>
      <c r="AB54" s="72">
        <f t="shared" si="5"/>
        <v>2.6475352927563063</v>
      </c>
      <c r="AC54" s="39"/>
      <c r="AD54" s="28"/>
      <c r="AE54" s="39"/>
      <c r="AF54" s="39"/>
      <c r="AG54" s="39"/>
      <c r="AH54" s="39"/>
      <c r="AI54" s="39"/>
      <c r="AJ54" s="28"/>
      <c r="AK54" s="28"/>
      <c r="AL54" s="28"/>
      <c r="AM54" s="28"/>
      <c r="AN54" s="28"/>
      <c r="AO54" s="28"/>
      <c r="AP54" s="28"/>
      <c r="AQ54" s="28"/>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30"/>
      <c r="BU54" s="28"/>
      <c r="BV54" s="28"/>
      <c r="BW54" s="28"/>
      <c r="BX54" s="28"/>
      <c r="BY54" s="28"/>
      <c r="BZ54" s="28"/>
      <c r="CA54" s="28"/>
      <c r="CB54" s="28"/>
      <c r="CC54" s="28"/>
      <c r="CD54" s="28"/>
      <c r="CE54" s="28"/>
      <c r="CF54" s="28"/>
      <c r="CG54" s="28"/>
      <c r="CH54" s="28"/>
      <c r="CI54" s="28"/>
      <c r="CJ54" s="28"/>
      <c r="CK54" s="28"/>
    </row>
    <row r="55" spans="1:89" s="27" customFormat="1" ht="14.4" x14ac:dyDescent="0.3">
      <c r="A55" s="40" t="s">
        <v>124</v>
      </c>
      <c r="B55" s="98">
        <v>13308.744000000001</v>
      </c>
      <c r="C55" s="98">
        <v>26617.488000000001</v>
      </c>
      <c r="D55" s="26">
        <v>1.6</v>
      </c>
      <c r="E55" s="101">
        <v>12043</v>
      </c>
      <c r="F55" s="74">
        <v>24086</v>
      </c>
      <c r="G55" s="74">
        <v>479538</v>
      </c>
      <c r="H55" s="72">
        <f t="shared" si="7"/>
        <v>5.0227510645663118</v>
      </c>
      <c r="I55" s="101">
        <v>7838</v>
      </c>
      <c r="J55" s="74">
        <v>15676</v>
      </c>
      <c r="K55" s="74">
        <v>302496</v>
      </c>
      <c r="L55" s="72">
        <f t="shared" si="1"/>
        <v>5.182217285517825</v>
      </c>
      <c r="M55" s="101">
        <v>3377</v>
      </c>
      <c r="N55" s="74">
        <v>6754</v>
      </c>
      <c r="O55" s="74">
        <v>198014</v>
      </c>
      <c r="P55" s="72">
        <f t="shared" si="6"/>
        <v>3.4108699384891978</v>
      </c>
      <c r="Q55" s="101">
        <v>2145</v>
      </c>
      <c r="R55" s="74">
        <v>4290</v>
      </c>
      <c r="S55" s="74">
        <v>136060</v>
      </c>
      <c r="T55" s="72">
        <f t="shared" si="3"/>
        <v>3.1530207261502277</v>
      </c>
      <c r="U55" s="101">
        <v>1083.867</v>
      </c>
      <c r="V55" s="88">
        <v>2167.7339999999999</v>
      </c>
      <c r="W55" s="88">
        <v>120136</v>
      </c>
      <c r="X55" s="89">
        <f t="shared" si="4"/>
        <v>1.8044000133182392</v>
      </c>
      <c r="Y55" s="101">
        <v>683</v>
      </c>
      <c r="Z55" s="74">
        <v>1366</v>
      </c>
      <c r="AA55" s="74">
        <v>45520</v>
      </c>
      <c r="AB55" s="72">
        <f t="shared" si="5"/>
        <v>3.0008787346221442</v>
      </c>
      <c r="AC55" s="39"/>
      <c r="AD55" s="28"/>
      <c r="AE55" s="39"/>
      <c r="AF55" s="39"/>
      <c r="AG55" s="39"/>
      <c r="AH55" s="39"/>
      <c r="AI55" s="39"/>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30"/>
      <c r="BU55" s="28"/>
      <c r="BV55" s="28"/>
      <c r="BW55" s="28"/>
      <c r="BX55" s="28"/>
      <c r="BY55" s="28"/>
      <c r="BZ55" s="28"/>
      <c r="CA55" s="28"/>
      <c r="CB55" s="28"/>
      <c r="CC55" s="28"/>
      <c r="CD55" s="28"/>
      <c r="CE55" s="28"/>
      <c r="CF55" s="28"/>
      <c r="CG55" s="28"/>
      <c r="CH55" s="28"/>
      <c r="CI55" s="28"/>
      <c r="CJ55" s="28"/>
      <c r="CK55" s="28"/>
    </row>
    <row r="56" spans="1:89" s="27" customFormat="1" ht="14.4" x14ac:dyDescent="0.3">
      <c r="A56" s="40" t="s">
        <v>125</v>
      </c>
      <c r="B56" s="98">
        <v>13753</v>
      </c>
      <c r="C56" s="98">
        <v>27506</v>
      </c>
      <c r="D56" s="26">
        <v>1.5</v>
      </c>
      <c r="E56" s="101">
        <v>14465</v>
      </c>
      <c r="F56" s="74">
        <v>28930</v>
      </c>
      <c r="G56" s="74">
        <v>525066</v>
      </c>
      <c r="H56" s="72">
        <f t="shared" si="7"/>
        <v>5.5097835319750281</v>
      </c>
      <c r="I56" s="101">
        <v>9413</v>
      </c>
      <c r="J56" s="74">
        <v>18826</v>
      </c>
      <c r="K56" s="74">
        <v>336620</v>
      </c>
      <c r="L56" s="72">
        <f t="shared" si="1"/>
        <v>5.5926564078189056</v>
      </c>
      <c r="M56" s="101">
        <v>5738</v>
      </c>
      <c r="N56" s="74">
        <v>11476</v>
      </c>
      <c r="O56" s="74">
        <v>206206</v>
      </c>
      <c r="P56" s="72">
        <f t="shared" si="6"/>
        <v>5.565308477929837</v>
      </c>
      <c r="Q56" s="101">
        <v>2360</v>
      </c>
      <c r="R56" s="74">
        <v>4720</v>
      </c>
      <c r="S56" s="74">
        <v>152154</v>
      </c>
      <c r="T56" s="72">
        <f t="shared" si="3"/>
        <v>3.1021202203031137</v>
      </c>
      <c r="U56" s="101">
        <v>1285.472</v>
      </c>
      <c r="V56" s="88">
        <v>2570.944</v>
      </c>
      <c r="W56" s="88">
        <v>128776</v>
      </c>
      <c r="X56" s="89">
        <f t="shared" si="4"/>
        <v>1.9964465428340683</v>
      </c>
      <c r="Y56" s="101">
        <v>711</v>
      </c>
      <c r="Z56" s="74">
        <v>1422</v>
      </c>
      <c r="AA56" s="74">
        <v>50542</v>
      </c>
      <c r="AB56" s="72">
        <f t="shared" si="5"/>
        <v>2.8135016421985677</v>
      </c>
      <c r="AC56" s="39"/>
      <c r="AD56" s="28"/>
      <c r="AE56" s="39"/>
      <c r="AF56" s="39"/>
      <c r="AG56" s="39"/>
      <c r="AH56" s="39"/>
      <c r="AI56" s="39"/>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30"/>
      <c r="BU56" s="28"/>
      <c r="BV56" s="28"/>
      <c r="BW56" s="28"/>
      <c r="BX56" s="28"/>
      <c r="BY56" s="28"/>
      <c r="BZ56" s="28"/>
      <c r="CA56" s="28"/>
      <c r="CB56" s="28"/>
      <c r="CC56" s="28"/>
      <c r="CD56" s="28"/>
      <c r="CE56" s="28"/>
      <c r="CF56" s="28"/>
      <c r="CG56" s="28"/>
      <c r="CH56" s="28"/>
      <c r="CI56" s="28"/>
      <c r="CJ56" s="28"/>
      <c r="CK56" s="28"/>
    </row>
    <row r="57" spans="1:89" s="27" customFormat="1" ht="14.4" x14ac:dyDescent="0.3">
      <c r="A57" s="40" t="s">
        <v>126</v>
      </c>
      <c r="B57" s="98">
        <v>14806.953</v>
      </c>
      <c r="C57" s="98">
        <v>29613.905999999999</v>
      </c>
      <c r="D57" s="26">
        <v>1.4</v>
      </c>
      <c r="E57" s="101">
        <v>13730</v>
      </c>
      <c r="F57" s="74">
        <v>27460</v>
      </c>
      <c r="G57" s="74">
        <v>564728</v>
      </c>
      <c r="H57" s="72">
        <f t="shared" si="7"/>
        <v>4.8625178847161816</v>
      </c>
      <c r="I57" s="101">
        <v>11531</v>
      </c>
      <c r="J57" s="74">
        <v>23062</v>
      </c>
      <c r="K57" s="74">
        <v>370202</v>
      </c>
      <c r="L57" s="72">
        <f t="shared" si="1"/>
        <v>6.2295719634145685</v>
      </c>
      <c r="M57" s="101">
        <v>4004</v>
      </c>
      <c r="N57" s="74">
        <v>8008</v>
      </c>
      <c r="O57" s="74">
        <v>217634</v>
      </c>
      <c r="P57" s="72">
        <f t="shared" si="6"/>
        <v>3.679572125678892</v>
      </c>
      <c r="Q57" s="101">
        <v>2402</v>
      </c>
      <c r="R57" s="74">
        <v>4804</v>
      </c>
      <c r="S57" s="74">
        <v>163958</v>
      </c>
      <c r="T57" s="72">
        <f t="shared" si="3"/>
        <v>2.9300186633162153</v>
      </c>
      <c r="U57" s="101">
        <v>1421</v>
      </c>
      <c r="V57" s="74">
        <v>2842</v>
      </c>
      <c r="W57" s="88">
        <v>138666</v>
      </c>
      <c r="X57" s="89">
        <f t="shared" si="4"/>
        <v>2.0495290842744436</v>
      </c>
      <c r="Y57" s="101">
        <v>790</v>
      </c>
      <c r="Z57" s="74">
        <v>1580</v>
      </c>
      <c r="AA57" s="74">
        <v>54054</v>
      </c>
      <c r="AB57" s="72">
        <f t="shared" si="5"/>
        <v>2.9230029230029229</v>
      </c>
      <c r="AC57" s="39"/>
      <c r="AD57" s="28"/>
      <c r="AE57" s="39"/>
      <c r="AF57" s="39"/>
      <c r="AG57" s="39"/>
      <c r="AH57" s="39"/>
      <c r="AI57" s="39"/>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30"/>
      <c r="BU57" s="28"/>
      <c r="BV57" s="28"/>
      <c r="BW57" s="28"/>
      <c r="BX57" s="28"/>
      <c r="BY57" s="28"/>
      <c r="BZ57" s="28"/>
      <c r="CA57" s="28"/>
      <c r="CB57" s="28"/>
      <c r="CC57" s="28"/>
      <c r="CD57" s="28"/>
      <c r="CE57" s="28"/>
      <c r="CF57" s="28"/>
      <c r="CG57" s="28"/>
      <c r="CH57" s="28"/>
      <c r="CI57" s="28"/>
      <c r="CJ57" s="28"/>
      <c r="CK57" s="28"/>
    </row>
    <row r="58" spans="1:89" s="27" customFormat="1" ht="14.4" x14ac:dyDescent="0.3">
      <c r="A58" s="40" t="s">
        <v>127</v>
      </c>
      <c r="B58" s="98">
        <v>17028.960999999999</v>
      </c>
      <c r="C58" s="98">
        <v>34057.921999999999</v>
      </c>
      <c r="D58" s="26">
        <v>1.6</v>
      </c>
      <c r="E58" s="101">
        <v>15861</v>
      </c>
      <c r="F58" s="74">
        <v>31722</v>
      </c>
      <c r="G58" s="74">
        <v>591224</v>
      </c>
      <c r="H58" s="72">
        <f t="shared" si="7"/>
        <v>5.3654790739212208</v>
      </c>
      <c r="I58" s="101">
        <v>12540</v>
      </c>
      <c r="J58" s="74">
        <v>25080</v>
      </c>
      <c r="K58" s="74">
        <v>392618</v>
      </c>
      <c r="L58" s="72">
        <f t="shared" si="1"/>
        <v>6.3878884819340938</v>
      </c>
      <c r="M58" s="101">
        <v>4375</v>
      </c>
      <c r="N58" s="74">
        <v>8750</v>
      </c>
      <c r="O58" s="74">
        <v>234650</v>
      </c>
      <c r="P58" s="72">
        <f t="shared" si="6"/>
        <v>3.7289580225868315</v>
      </c>
      <c r="Q58" s="101">
        <v>2292</v>
      </c>
      <c r="R58" s="74">
        <v>4584</v>
      </c>
      <c r="S58" s="74">
        <v>178204</v>
      </c>
      <c r="T58" s="72">
        <f t="shared" si="3"/>
        <v>2.5723328320351957</v>
      </c>
      <c r="U58" s="101">
        <v>1531</v>
      </c>
      <c r="V58" s="88">
        <v>3062</v>
      </c>
      <c r="W58" s="88">
        <v>149852</v>
      </c>
      <c r="X58" s="89">
        <f t="shared" si="4"/>
        <v>2.043349438112271</v>
      </c>
      <c r="Y58" s="101">
        <v>984</v>
      </c>
      <c r="Z58" s="74">
        <v>1968</v>
      </c>
      <c r="AA58" s="74">
        <v>61192</v>
      </c>
      <c r="AB58" s="72">
        <f t="shared" si="5"/>
        <v>3.2161066806118446</v>
      </c>
      <c r="AC58" s="39"/>
      <c r="AD58" s="28"/>
      <c r="AE58" s="39"/>
      <c r="AF58" s="39"/>
      <c r="AG58" s="39"/>
      <c r="AH58" s="39"/>
      <c r="AI58" s="39"/>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30"/>
      <c r="BU58" s="28"/>
      <c r="BV58" s="28"/>
      <c r="BW58" s="28"/>
      <c r="BX58" s="28"/>
      <c r="BY58" s="28"/>
      <c r="BZ58" s="28"/>
      <c r="CA58" s="28"/>
      <c r="CB58" s="28"/>
      <c r="CC58" s="28"/>
      <c r="CD58" s="28"/>
      <c r="CE58" s="28"/>
      <c r="CF58" s="28"/>
      <c r="CG58" s="28"/>
      <c r="CH58" s="28"/>
      <c r="CI58" s="28"/>
      <c r="CJ58" s="28"/>
      <c r="CK58" s="28"/>
    </row>
    <row r="59" spans="1:89" s="27" customFormat="1" ht="14.4" x14ac:dyDescent="0.3">
      <c r="A59" s="40" t="s">
        <v>128</v>
      </c>
      <c r="B59" s="98">
        <v>17849.543000000001</v>
      </c>
      <c r="C59" s="98">
        <v>35699.086000000003</v>
      </c>
      <c r="D59" s="26">
        <v>1.7</v>
      </c>
      <c r="E59" s="101">
        <v>17780</v>
      </c>
      <c r="F59" s="74">
        <v>35560</v>
      </c>
      <c r="G59" s="74">
        <v>625260</v>
      </c>
      <c r="H59" s="72">
        <f t="shared" si="7"/>
        <v>5.6872341106099862</v>
      </c>
      <c r="I59" s="101">
        <v>12322</v>
      </c>
      <c r="J59" s="74">
        <v>24644</v>
      </c>
      <c r="K59" s="74">
        <v>414152</v>
      </c>
      <c r="L59" s="72">
        <f t="shared" si="1"/>
        <v>5.9504722903668217</v>
      </c>
      <c r="M59" s="101">
        <v>4861</v>
      </c>
      <c r="N59" s="74">
        <v>9722</v>
      </c>
      <c r="O59" s="74">
        <v>246982</v>
      </c>
      <c r="P59" s="72">
        <f t="shared" si="6"/>
        <v>3.9363192459369509</v>
      </c>
      <c r="Q59" s="101">
        <v>2625</v>
      </c>
      <c r="R59" s="74">
        <v>5250</v>
      </c>
      <c r="S59" s="74">
        <v>187368</v>
      </c>
      <c r="T59" s="72">
        <f t="shared" si="3"/>
        <v>2.8019725887024465</v>
      </c>
      <c r="U59" s="101">
        <v>1544</v>
      </c>
      <c r="V59" s="74">
        <v>3088</v>
      </c>
      <c r="W59" s="74">
        <v>157182</v>
      </c>
      <c r="X59" s="72">
        <f t="shared" si="4"/>
        <v>1.9646015447061369</v>
      </c>
      <c r="Y59" s="101">
        <v>882</v>
      </c>
      <c r="Z59" s="74">
        <v>1764</v>
      </c>
      <c r="AA59" s="74">
        <v>64108</v>
      </c>
      <c r="AB59" s="72">
        <f t="shared" si="5"/>
        <v>2.7516066637549135</v>
      </c>
      <c r="AC59" s="39"/>
      <c r="AD59" s="28"/>
      <c r="AE59" s="39"/>
      <c r="AF59" s="39"/>
      <c r="AG59" s="39"/>
      <c r="AH59" s="39"/>
      <c r="AI59" s="39"/>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30"/>
      <c r="BU59" s="28"/>
      <c r="BV59" s="28"/>
      <c r="BW59" s="28"/>
      <c r="BX59" s="28"/>
      <c r="BY59" s="28"/>
      <c r="BZ59" s="28"/>
      <c r="CA59" s="28"/>
      <c r="CB59" s="28"/>
      <c r="CC59" s="28"/>
      <c r="CD59" s="28"/>
      <c r="CE59" s="28"/>
      <c r="CF59" s="28"/>
      <c r="CG59" s="28"/>
      <c r="CH59" s="28"/>
      <c r="CI59" s="28"/>
      <c r="CJ59" s="28"/>
      <c r="CK59" s="28"/>
    </row>
    <row r="60" spans="1:89" s="27" customFormat="1" ht="14.4" x14ac:dyDescent="0.3">
      <c r="A60" s="40" t="s">
        <v>129</v>
      </c>
      <c r="B60" s="98">
        <v>19935.522000000001</v>
      </c>
      <c r="C60" s="98">
        <v>39871.044000000002</v>
      </c>
      <c r="D60" s="26">
        <v>1.7</v>
      </c>
      <c r="E60" s="101">
        <v>19786</v>
      </c>
      <c r="F60" s="74">
        <v>39572</v>
      </c>
      <c r="G60" s="74">
        <v>684536</v>
      </c>
      <c r="H60" s="72">
        <f t="shared" si="7"/>
        <v>5.7808500940783247</v>
      </c>
      <c r="I60" s="97">
        <v>14726</v>
      </c>
      <c r="J60" s="74">
        <v>29452</v>
      </c>
      <c r="K60" s="74">
        <v>444874</v>
      </c>
      <c r="L60" s="72">
        <f t="shared" si="1"/>
        <v>6.6203014786209131</v>
      </c>
      <c r="M60" s="101">
        <v>5340</v>
      </c>
      <c r="N60" s="74">
        <v>10680</v>
      </c>
      <c r="O60" s="74">
        <v>260896</v>
      </c>
      <c r="P60" s="72">
        <f t="shared" si="6"/>
        <v>4.0935851833680852</v>
      </c>
      <c r="Q60" s="101">
        <v>3080</v>
      </c>
      <c r="R60" s="74">
        <v>6160</v>
      </c>
      <c r="S60" s="74">
        <v>203006</v>
      </c>
      <c r="T60" s="72">
        <f t="shared" si="3"/>
        <v>3.0343930721259471</v>
      </c>
      <c r="U60" s="101">
        <v>1534.5</v>
      </c>
      <c r="V60" s="88">
        <v>3069</v>
      </c>
      <c r="W60" s="88">
        <v>167888</v>
      </c>
      <c r="X60" s="89">
        <f t="shared" si="4"/>
        <v>1.8280043838749642</v>
      </c>
      <c r="Y60" s="101">
        <v>1067.5</v>
      </c>
      <c r="Z60" s="74">
        <v>2135</v>
      </c>
      <c r="AA60" s="74">
        <v>69167</v>
      </c>
      <c r="AB60" s="72">
        <f t="shared" si="5"/>
        <v>3.0867321121343991</v>
      </c>
      <c r="AC60" s="39"/>
      <c r="AD60" s="28"/>
      <c r="AE60" s="39"/>
      <c r="AF60" s="39"/>
      <c r="AG60" s="39"/>
      <c r="AH60" s="39"/>
      <c r="AI60" s="39"/>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30"/>
      <c r="BU60" s="28"/>
      <c r="BV60" s="28"/>
      <c r="BW60" s="28"/>
      <c r="BX60" s="28"/>
      <c r="BY60" s="28"/>
      <c r="BZ60" s="28"/>
      <c r="CA60" s="28"/>
      <c r="CB60" s="28"/>
      <c r="CC60" s="28"/>
      <c r="CD60" s="28"/>
      <c r="CE60" s="28"/>
      <c r="CF60" s="28"/>
      <c r="CG60" s="28"/>
      <c r="CH60" s="28"/>
      <c r="CI60" s="28"/>
      <c r="CJ60" s="28"/>
      <c r="CK60" s="28"/>
    </row>
    <row r="61" spans="1:89" s="27" customFormat="1" ht="14.4" x14ac:dyDescent="0.3">
      <c r="A61" s="40" t="s">
        <v>130</v>
      </c>
      <c r="B61" s="57"/>
      <c r="C61" s="98">
        <v>41530.722000000002</v>
      </c>
      <c r="D61" s="26">
        <v>1.4</v>
      </c>
      <c r="E61" s="99"/>
      <c r="F61" s="74">
        <v>38318</v>
      </c>
      <c r="G61" s="74">
        <v>729091</v>
      </c>
      <c r="H61" s="72">
        <f t="shared" si="7"/>
        <v>5.2555853796028202</v>
      </c>
      <c r="I61" s="47"/>
      <c r="J61" s="74">
        <v>31614</v>
      </c>
      <c r="K61" s="74">
        <v>480668</v>
      </c>
      <c r="L61" s="72">
        <f t="shared" si="1"/>
        <v>6.5770968735176876</v>
      </c>
      <c r="M61" s="78"/>
      <c r="N61" s="74">
        <v>9871</v>
      </c>
      <c r="O61" s="74">
        <v>267139</v>
      </c>
      <c r="P61" s="72">
        <f t="shared" si="6"/>
        <v>3.6950800893916651</v>
      </c>
      <c r="Q61" s="47"/>
      <c r="R61" s="74">
        <v>6604</v>
      </c>
      <c r="S61" s="74">
        <v>214181</v>
      </c>
      <c r="T61" s="72">
        <f t="shared" si="3"/>
        <v>3.0833734084722733</v>
      </c>
      <c r="U61" s="112"/>
      <c r="V61" s="88">
        <v>3006</v>
      </c>
      <c r="W61" s="88">
        <v>180143</v>
      </c>
      <c r="X61" s="89">
        <f t="shared" si="4"/>
        <v>1.6686743309481911</v>
      </c>
      <c r="Y61" s="112"/>
      <c r="Z61" s="74">
        <v>2006</v>
      </c>
      <c r="AA61" s="74">
        <v>74846</v>
      </c>
      <c r="AB61" s="72">
        <f t="shared" si="5"/>
        <v>2.6801699489618684</v>
      </c>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row>
    <row r="62" spans="1:89" s="27" customFormat="1" ht="14.4" x14ac:dyDescent="0.3">
      <c r="A62" s="40" t="s">
        <v>131</v>
      </c>
      <c r="B62" s="57"/>
      <c r="C62" s="98">
        <v>36124.379999999997</v>
      </c>
      <c r="D62" s="26">
        <v>1.2</v>
      </c>
      <c r="E62" s="101"/>
      <c r="F62" s="74">
        <v>40041</v>
      </c>
      <c r="G62" s="74">
        <v>771627</v>
      </c>
      <c r="H62" s="72">
        <f t="shared" si="7"/>
        <v>5.1891652313877046</v>
      </c>
      <c r="I62" s="39"/>
      <c r="J62" s="74">
        <v>32003</v>
      </c>
      <c r="K62" s="74">
        <v>508554</v>
      </c>
      <c r="L62" s="72">
        <f t="shared" si="1"/>
        <v>6.2929403760465945</v>
      </c>
      <c r="M62" s="77"/>
      <c r="N62" s="74">
        <v>10328</v>
      </c>
      <c r="O62" s="74">
        <v>294502</v>
      </c>
      <c r="P62" s="72">
        <f t="shared" si="6"/>
        <v>3.5069371345525666</v>
      </c>
      <c r="Q62" s="39"/>
      <c r="R62" s="74">
        <v>6134</v>
      </c>
      <c r="S62" s="74">
        <v>228816</v>
      </c>
      <c r="T62" s="72">
        <f t="shared" si="3"/>
        <v>2.6807565904482202</v>
      </c>
      <c r="U62" s="97"/>
      <c r="V62" s="88">
        <v>3924</v>
      </c>
      <c r="W62" s="88">
        <v>206655</v>
      </c>
      <c r="X62" s="89">
        <f t="shared" si="4"/>
        <v>1.8988168686942004</v>
      </c>
      <c r="Y62" s="97"/>
      <c r="Z62" s="74">
        <v>2005</v>
      </c>
      <c r="AA62" s="74">
        <v>83564</v>
      </c>
      <c r="AB62" s="72">
        <f t="shared" si="5"/>
        <v>2.3993585754631179</v>
      </c>
      <c r="AC62" s="39"/>
      <c r="AD62" s="39"/>
      <c r="AE62" s="39"/>
      <c r="AF62" s="39"/>
      <c r="AG62" s="39"/>
      <c r="AH62" s="39"/>
      <c r="AI62" s="39"/>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row>
    <row r="63" spans="1:89" s="27" customFormat="1" ht="14.4" x14ac:dyDescent="0.3">
      <c r="A63" s="40" t="s">
        <v>132</v>
      </c>
      <c r="B63" s="57"/>
      <c r="C63" s="98">
        <v>41533.748</v>
      </c>
      <c r="D63" s="26">
        <v>1.2</v>
      </c>
      <c r="E63" s="101"/>
      <c r="F63" s="74">
        <v>44993</v>
      </c>
      <c r="G63" s="74">
        <v>830685</v>
      </c>
      <c r="H63" s="72">
        <f t="shared" si="7"/>
        <v>5.4163732341380912</v>
      </c>
      <c r="I63" s="39"/>
      <c r="J63" s="74">
        <v>34997</v>
      </c>
      <c r="K63" s="74">
        <v>559595</v>
      </c>
      <c r="L63" s="72">
        <f t="shared" si="1"/>
        <v>6.253987258642411</v>
      </c>
      <c r="M63" s="77"/>
      <c r="N63" s="74">
        <v>12008</v>
      </c>
      <c r="O63" s="74">
        <v>323781</v>
      </c>
      <c r="P63" s="72">
        <f t="shared" si="6"/>
        <v>3.708679632220544</v>
      </c>
      <c r="Q63" s="39"/>
      <c r="R63" s="74">
        <v>7323</v>
      </c>
      <c r="S63" s="74">
        <v>250823</v>
      </c>
      <c r="T63" s="72">
        <f t="shared" si="3"/>
        <v>2.9195887139536647</v>
      </c>
      <c r="U63" s="97"/>
      <c r="V63" s="88">
        <v>4765</v>
      </c>
      <c r="W63" s="88">
        <v>228146</v>
      </c>
      <c r="X63" s="89">
        <f t="shared" si="4"/>
        <v>2.0885748599580971</v>
      </c>
      <c r="Y63" s="97"/>
      <c r="Z63" s="74">
        <v>2149</v>
      </c>
      <c r="AA63" s="74">
        <v>92676</v>
      </c>
      <c r="AB63" s="72">
        <f t="shared" si="5"/>
        <v>2.3188311968578703</v>
      </c>
      <c r="AC63" s="39"/>
      <c r="AD63" s="39"/>
      <c r="AE63" s="39"/>
      <c r="AF63" s="39"/>
      <c r="AG63" s="39"/>
      <c r="AH63" s="39"/>
      <c r="AI63" s="39"/>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row>
    <row r="64" spans="1:89" s="27" customFormat="1" ht="14.4" x14ac:dyDescent="0.3">
      <c r="A64" s="40" t="s">
        <v>133</v>
      </c>
      <c r="B64" s="57"/>
      <c r="C64" s="98">
        <v>54716.654999999999</v>
      </c>
      <c r="D64" s="26">
        <v>1.5</v>
      </c>
      <c r="E64" s="93"/>
      <c r="F64" s="74">
        <v>48206</v>
      </c>
      <c r="G64" s="74">
        <v>888077</v>
      </c>
      <c r="H64" s="72">
        <f t="shared" si="7"/>
        <v>5.4281329209066334</v>
      </c>
      <c r="I64" s="31"/>
      <c r="J64" s="74">
        <v>37642</v>
      </c>
      <c r="K64" s="98">
        <v>752509</v>
      </c>
      <c r="L64" s="72">
        <f t="shared" si="1"/>
        <v>5.0021993092441424</v>
      </c>
      <c r="M64" s="31"/>
      <c r="N64" s="74">
        <v>16987</v>
      </c>
      <c r="O64" s="74">
        <v>357219</v>
      </c>
      <c r="P64" s="72">
        <f t="shared" si="6"/>
        <v>4.7553461601986458</v>
      </c>
      <c r="Q64" s="31"/>
      <c r="R64" s="74">
        <v>8153</v>
      </c>
      <c r="S64" s="74">
        <v>264544</v>
      </c>
      <c r="T64" s="72">
        <f t="shared" si="3"/>
        <v>3.0819069795572758</v>
      </c>
      <c r="U64" s="93"/>
      <c r="V64" s="88">
        <v>5162</v>
      </c>
      <c r="W64" s="88">
        <v>250738</v>
      </c>
      <c r="X64" s="89">
        <f t="shared" si="4"/>
        <v>2.0587226507350302</v>
      </c>
      <c r="Y64" s="93"/>
      <c r="Z64" s="74">
        <v>2525</v>
      </c>
      <c r="AA64" s="74">
        <v>101563</v>
      </c>
      <c r="AB64" s="72">
        <f t="shared" si="5"/>
        <v>2.4861416066874749</v>
      </c>
      <c r="AC64" s="31"/>
      <c r="AD64" s="31"/>
      <c r="AE64" s="31"/>
      <c r="AF64" s="31"/>
      <c r="AG64" s="31"/>
      <c r="AH64" s="31"/>
      <c r="AI64" s="31"/>
      <c r="AJ64" s="31"/>
      <c r="AK64" s="31"/>
      <c r="AL64" s="31"/>
      <c r="AM64" s="31"/>
      <c r="AN64" s="31"/>
      <c r="AO64" s="31"/>
      <c r="AP64" s="31"/>
      <c r="AQ64" s="31"/>
      <c r="AR64" s="31"/>
      <c r="AS64" s="31"/>
      <c r="AT64" s="31"/>
      <c r="AU64" s="31"/>
      <c r="AV64" s="31"/>
      <c r="AW64" s="31"/>
      <c r="AX64" s="31"/>
      <c r="AY64" s="28"/>
      <c r="AZ64" s="28"/>
      <c r="BA64" s="28"/>
      <c r="BB64" s="28"/>
      <c r="BC64" s="28"/>
      <c r="BD64" s="28"/>
      <c r="BE64" s="28"/>
      <c r="BF64" s="28"/>
      <c r="BG64" s="28"/>
      <c r="BH64" s="28"/>
      <c r="BI64" s="28"/>
      <c r="BJ64" s="28"/>
      <c r="BK64" s="28"/>
      <c r="BL64" s="28"/>
      <c r="BM64" s="28"/>
      <c r="BN64" s="28"/>
      <c r="BO64" s="28"/>
      <c r="BP64" s="28"/>
      <c r="BQ64" s="28"/>
      <c r="BR64" s="41"/>
      <c r="BS64" s="41"/>
      <c r="BT64" s="41"/>
      <c r="BU64" s="41"/>
      <c r="BV64" s="41"/>
      <c r="BW64" s="41"/>
      <c r="BX64" s="41"/>
      <c r="BY64" s="41"/>
      <c r="BZ64" s="41"/>
      <c r="CA64" s="41"/>
      <c r="CB64" s="41"/>
      <c r="CC64" s="41"/>
      <c r="CD64" s="41"/>
      <c r="CE64" s="41"/>
      <c r="CF64" s="41"/>
      <c r="CG64" s="41"/>
      <c r="CH64" s="28"/>
      <c r="CI64" s="28"/>
      <c r="CJ64" s="28"/>
      <c r="CK64" s="28"/>
    </row>
    <row r="65" spans="1:89" s="27" customFormat="1" ht="14.4" x14ac:dyDescent="0.3">
      <c r="A65" s="40" t="s">
        <v>134</v>
      </c>
      <c r="B65" s="57"/>
      <c r="C65" s="98">
        <v>60725.78</v>
      </c>
      <c r="D65" s="26">
        <v>1.4</v>
      </c>
      <c r="E65" s="93"/>
      <c r="F65" s="74">
        <v>52156</v>
      </c>
      <c r="G65" s="74">
        <v>966743</v>
      </c>
      <c r="H65" s="72">
        <f t="shared" si="7"/>
        <v>5.3950222551391631</v>
      </c>
      <c r="I65" s="31"/>
      <c r="J65" s="74">
        <v>46801</v>
      </c>
      <c r="K65" s="98">
        <v>821418</v>
      </c>
      <c r="L65" s="72">
        <f t="shared" si="1"/>
        <v>5.6975863689376176</v>
      </c>
      <c r="M65" s="31"/>
      <c r="N65" s="74">
        <v>19969</v>
      </c>
      <c r="O65" s="74">
        <v>387866</v>
      </c>
      <c r="P65" s="72">
        <f t="shared" si="6"/>
        <v>5.1484275497207799</v>
      </c>
      <c r="Q65" s="31"/>
      <c r="R65" s="74">
        <v>9131</v>
      </c>
      <c r="S65" s="74">
        <v>287355</v>
      </c>
      <c r="T65" s="72">
        <f t="shared" si="3"/>
        <v>3.1776026169720382</v>
      </c>
      <c r="U65" s="93"/>
      <c r="V65" s="88">
        <v>6297</v>
      </c>
      <c r="W65" s="88">
        <v>275081</v>
      </c>
      <c r="X65" s="89">
        <f t="shared" si="4"/>
        <v>2.289143924880308</v>
      </c>
      <c r="Y65" s="93"/>
      <c r="Z65" s="74">
        <v>3029</v>
      </c>
      <c r="AA65" s="74">
        <v>107846</v>
      </c>
      <c r="AB65" s="72">
        <f t="shared" si="5"/>
        <v>2.8086345344287222</v>
      </c>
      <c r="AC65" s="31"/>
      <c r="AD65" s="31"/>
      <c r="AE65" s="31"/>
      <c r="AF65" s="31"/>
      <c r="AG65" s="31"/>
      <c r="AH65" s="31"/>
      <c r="AI65" s="31"/>
      <c r="AJ65" s="31"/>
      <c r="AK65" s="31"/>
      <c r="AL65" s="31"/>
      <c r="AM65" s="31"/>
      <c r="AN65" s="31"/>
      <c r="AO65" s="31"/>
      <c r="AP65" s="31"/>
      <c r="AQ65" s="31"/>
      <c r="AR65" s="31"/>
      <c r="AS65" s="31"/>
      <c r="AT65" s="31"/>
      <c r="AU65" s="31"/>
      <c r="AV65" s="31"/>
      <c r="AW65" s="31"/>
      <c r="AX65" s="31"/>
      <c r="AY65" s="42"/>
      <c r="AZ65" s="42"/>
      <c r="BA65" s="42"/>
      <c r="BB65" s="42"/>
      <c r="BC65" s="42"/>
      <c r="BD65" s="42"/>
      <c r="BE65" s="42"/>
      <c r="BF65" s="42"/>
      <c r="BG65" s="31"/>
      <c r="BH65" s="31"/>
      <c r="BI65" s="31"/>
      <c r="BJ65" s="31"/>
      <c r="BK65" s="31"/>
      <c r="BL65" s="31"/>
      <c r="BM65" s="31"/>
      <c r="BN65" s="31"/>
      <c r="BO65" s="42"/>
      <c r="BP65" s="42"/>
      <c r="BQ65" s="42"/>
      <c r="BR65" s="43"/>
      <c r="BS65" s="43"/>
      <c r="BT65" s="43"/>
      <c r="BU65" s="43"/>
      <c r="BV65" s="43"/>
      <c r="BW65" s="43"/>
      <c r="BX65" s="43"/>
      <c r="BY65" s="43"/>
      <c r="BZ65" s="43"/>
      <c r="CA65" s="43"/>
      <c r="CB65" s="43"/>
      <c r="CC65" s="43"/>
      <c r="CD65" s="43"/>
      <c r="CE65" s="43"/>
      <c r="CF65" s="43"/>
      <c r="CG65" s="43"/>
      <c r="CH65" s="28"/>
      <c r="CI65" s="28"/>
      <c r="CJ65" s="28"/>
      <c r="CK65" s="28"/>
    </row>
    <row r="66" spans="1:89" s="27" customFormat="1" ht="14.4" x14ac:dyDescent="0.3">
      <c r="A66" s="40" t="s">
        <v>135</v>
      </c>
      <c r="B66" s="57"/>
      <c r="C66" s="98">
        <v>71332.452999999994</v>
      </c>
      <c r="D66" s="26">
        <v>1.4</v>
      </c>
      <c r="E66" s="93"/>
      <c r="F66" s="74">
        <v>55424</v>
      </c>
      <c r="G66" s="74">
        <v>1076381</v>
      </c>
      <c r="H66" s="72">
        <f t="shared" si="7"/>
        <v>5.1491061250616648</v>
      </c>
      <c r="I66" s="31"/>
      <c r="J66" s="74">
        <v>44423</v>
      </c>
      <c r="K66" s="98">
        <v>906768</v>
      </c>
      <c r="L66" s="72">
        <f t="shared" si="1"/>
        <v>4.8990480475711538</v>
      </c>
      <c r="M66" s="31"/>
      <c r="N66" s="74">
        <v>15913</v>
      </c>
      <c r="O66" s="88">
        <v>429240</v>
      </c>
      <c r="P66" s="89">
        <f t="shared" si="6"/>
        <v>3.7072500232969898</v>
      </c>
      <c r="Q66" s="31"/>
      <c r="R66" s="74">
        <v>8923</v>
      </c>
      <c r="S66" s="74">
        <v>323824</v>
      </c>
      <c r="T66" s="72">
        <f t="shared" si="3"/>
        <v>2.7555091654726023</v>
      </c>
      <c r="U66" s="93"/>
      <c r="V66" s="88">
        <v>9399</v>
      </c>
      <c r="W66" s="88">
        <v>318189</v>
      </c>
      <c r="X66" s="89">
        <f t="shared" si="4"/>
        <v>2.9539047547212505</v>
      </c>
      <c r="Y66" s="93"/>
      <c r="Z66" s="74">
        <v>3263</v>
      </c>
      <c r="AA66" s="74">
        <v>123819</v>
      </c>
      <c r="AB66" s="72">
        <f t="shared" si="5"/>
        <v>2.6352982983225512</v>
      </c>
      <c r="AC66" s="31"/>
      <c r="AD66" s="31"/>
      <c r="AE66" s="31"/>
      <c r="AF66" s="31"/>
      <c r="AG66" s="31"/>
      <c r="AH66" s="31"/>
      <c r="AI66" s="31"/>
      <c r="AJ66" s="31"/>
      <c r="AK66" s="31"/>
      <c r="AL66" s="31"/>
      <c r="AM66" s="31"/>
      <c r="AN66" s="31"/>
      <c r="AO66" s="31"/>
      <c r="AP66" s="31"/>
      <c r="AQ66" s="31"/>
      <c r="AR66" s="31"/>
      <c r="AS66" s="31"/>
      <c r="AT66" s="31"/>
      <c r="AU66" s="31"/>
      <c r="AV66" s="31"/>
      <c r="AW66" s="31"/>
      <c r="AX66" s="42"/>
      <c r="AY66" s="31"/>
      <c r="AZ66" s="31"/>
      <c r="BA66" s="31"/>
      <c r="BB66" s="31"/>
      <c r="BC66" s="31"/>
      <c r="BD66" s="31"/>
      <c r="BE66" s="31"/>
      <c r="BF66" s="31"/>
      <c r="BG66" s="31"/>
      <c r="BH66" s="31"/>
      <c r="BI66" s="42"/>
      <c r="BJ66" s="31"/>
      <c r="BK66" s="31"/>
      <c r="BL66" s="31"/>
      <c r="BM66" s="31"/>
      <c r="BN66" s="31"/>
      <c r="BO66" s="31"/>
      <c r="BP66" s="31"/>
      <c r="BQ66" s="31"/>
      <c r="BR66" s="42"/>
      <c r="BS66" s="42"/>
      <c r="BT66" s="42"/>
      <c r="BU66" s="42"/>
      <c r="BV66" s="31"/>
      <c r="BW66" s="31"/>
      <c r="BX66" s="31"/>
      <c r="BY66" s="31"/>
      <c r="BZ66" s="31"/>
      <c r="CA66" s="31"/>
      <c r="CB66" s="31"/>
      <c r="CC66" s="31"/>
      <c r="CD66" s="31"/>
      <c r="CE66" s="31"/>
      <c r="CF66" s="31"/>
      <c r="CG66" s="31"/>
      <c r="CH66" s="28"/>
      <c r="CI66" s="28"/>
      <c r="CJ66" s="28"/>
      <c r="CK66" s="28"/>
    </row>
    <row r="67" spans="1:89" ht="14.4" x14ac:dyDescent="0.3">
      <c r="A67" s="40" t="s">
        <v>136</v>
      </c>
      <c r="B67" s="57"/>
      <c r="C67" s="98">
        <v>70072.78</v>
      </c>
      <c r="D67" s="26">
        <v>1.3</v>
      </c>
      <c r="F67" s="88">
        <v>60900</v>
      </c>
      <c r="G67" s="88">
        <v>1247249</v>
      </c>
      <c r="H67" s="89">
        <f t="shared" si="7"/>
        <v>4.8827459472807755</v>
      </c>
      <c r="J67" s="74">
        <v>49927</v>
      </c>
      <c r="K67" s="98">
        <v>1011379</v>
      </c>
      <c r="L67" s="72">
        <f t="shared" si="1"/>
        <v>4.9365272563499936</v>
      </c>
      <c r="N67" s="74">
        <v>17500</v>
      </c>
      <c r="O67" s="88">
        <v>485039</v>
      </c>
      <c r="P67" s="89">
        <f t="shared" si="6"/>
        <v>3.6079572982791075</v>
      </c>
      <c r="R67" s="88">
        <v>9030</v>
      </c>
      <c r="S67" s="88">
        <v>386859</v>
      </c>
      <c r="T67" s="72">
        <f t="shared" si="3"/>
        <v>2.3341837723821857</v>
      </c>
      <c r="V67" s="88">
        <v>8256</v>
      </c>
      <c r="W67" s="88">
        <v>367252</v>
      </c>
      <c r="X67" s="89">
        <f t="shared" si="4"/>
        <v>2.2480476620957814</v>
      </c>
      <c r="Z67" s="74">
        <v>3065</v>
      </c>
      <c r="AA67" s="74">
        <v>138229</v>
      </c>
      <c r="AB67" s="72">
        <f t="shared" si="5"/>
        <v>2.2173350020617959</v>
      </c>
      <c r="AM67" s="23"/>
      <c r="AN67" s="23"/>
      <c r="AO67" s="23"/>
      <c r="AX67" s="35"/>
    </row>
    <row r="68" spans="1:89" ht="14.4" x14ac:dyDescent="0.3">
      <c r="A68" s="40" t="s">
        <v>137</v>
      </c>
      <c r="B68" s="57"/>
      <c r="C68" s="98">
        <v>67205.917000000001</v>
      </c>
      <c r="D68" s="26">
        <v>1.1000000000000001</v>
      </c>
      <c r="F68" s="88">
        <v>58293</v>
      </c>
      <c r="G68" s="88">
        <v>1429341</v>
      </c>
      <c r="H68" s="89">
        <f t="shared" si="7"/>
        <v>4.0783130127800158</v>
      </c>
      <c r="I68" s="38"/>
      <c r="J68" s="74">
        <v>44600</v>
      </c>
      <c r="K68" s="74">
        <v>1210889</v>
      </c>
      <c r="L68" s="72">
        <f t="shared" si="1"/>
        <v>3.6832442940682424</v>
      </c>
      <c r="M68" s="109"/>
      <c r="N68" s="74">
        <v>19096</v>
      </c>
      <c r="O68" s="74">
        <v>684377</v>
      </c>
      <c r="P68" s="72">
        <f t="shared" si="6"/>
        <v>2.7902749507946645</v>
      </c>
      <c r="Q68" s="38"/>
      <c r="R68" s="88">
        <v>10659</v>
      </c>
      <c r="S68" s="88">
        <v>455245</v>
      </c>
      <c r="T68" s="72">
        <f t="shared" si="3"/>
        <v>2.3413766213796965</v>
      </c>
      <c r="U68" s="113"/>
      <c r="V68" s="88">
        <v>7562</v>
      </c>
      <c r="W68" s="88">
        <v>423999</v>
      </c>
      <c r="X68" s="89">
        <f t="shared" si="4"/>
        <v>1.7834947723933312</v>
      </c>
      <c r="Y68" s="113"/>
      <c r="Z68" s="74">
        <v>3143</v>
      </c>
      <c r="AA68" s="74">
        <v>157782</v>
      </c>
      <c r="AB68" s="72">
        <f t="shared" si="5"/>
        <v>1.9919889467746639</v>
      </c>
      <c r="AC68" s="38"/>
      <c r="AD68" s="38"/>
      <c r="AE68" s="38"/>
      <c r="AF68" s="38"/>
      <c r="AG68" s="38"/>
      <c r="AH68" s="38"/>
      <c r="AI68" s="38"/>
      <c r="AM68" s="23"/>
      <c r="AN68" s="23"/>
      <c r="AO68" s="23"/>
      <c r="AX68" s="35"/>
    </row>
    <row r="69" spans="1:89" ht="14.4" x14ac:dyDescent="0.3">
      <c r="A69" s="40" t="s">
        <v>138</v>
      </c>
      <c r="B69" s="57"/>
      <c r="C69" s="98">
        <v>66350.294999999998</v>
      </c>
      <c r="D69" s="26">
        <v>1</v>
      </c>
      <c r="E69" s="102"/>
      <c r="F69" s="88">
        <v>69729</v>
      </c>
      <c r="G69" s="88">
        <v>1641920</v>
      </c>
      <c r="H69" s="89">
        <f t="shared" si="7"/>
        <v>4.2467964334437731</v>
      </c>
      <c r="I69" s="23"/>
      <c r="J69" s="74">
        <v>50317</v>
      </c>
      <c r="K69" s="74">
        <v>1381153</v>
      </c>
      <c r="L69" s="72">
        <f t="shared" si="1"/>
        <v>3.6431155708310374</v>
      </c>
      <c r="M69" s="79"/>
      <c r="N69" s="88">
        <v>19963</v>
      </c>
      <c r="O69" s="88">
        <v>781852</v>
      </c>
      <c r="P69" s="89">
        <f t="shared" si="6"/>
        <v>2.5532965318244374</v>
      </c>
      <c r="Q69" s="23"/>
      <c r="R69" s="88">
        <v>11699</v>
      </c>
      <c r="S69" s="88">
        <v>520866</v>
      </c>
      <c r="T69" s="72">
        <f t="shared" si="3"/>
        <v>2.2460671266698151</v>
      </c>
      <c r="U69" s="114"/>
      <c r="V69" s="88">
        <v>7499</v>
      </c>
      <c r="W69" s="88">
        <v>473840</v>
      </c>
      <c r="X69" s="89">
        <f t="shared" si="4"/>
        <v>1.582601722100287</v>
      </c>
      <c r="Y69" s="114"/>
      <c r="Z69" s="74">
        <v>3235</v>
      </c>
      <c r="AA69" s="74">
        <v>181866</v>
      </c>
      <c r="AB69" s="72">
        <f t="shared" si="5"/>
        <v>1.7787821802865846</v>
      </c>
      <c r="AC69" s="23"/>
      <c r="AD69" s="23"/>
      <c r="AE69" s="23"/>
      <c r="AF69" s="23"/>
      <c r="AG69" s="23"/>
      <c r="AH69" s="23"/>
      <c r="AI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row>
    <row r="70" spans="1:89" ht="14.4" x14ac:dyDescent="0.3">
      <c r="A70" s="40" t="s">
        <v>139</v>
      </c>
      <c r="B70" s="57"/>
      <c r="C70" s="98">
        <v>65875.244999999995</v>
      </c>
      <c r="D70" s="26">
        <v>0.8</v>
      </c>
      <c r="E70" s="102"/>
      <c r="F70" s="88">
        <v>77077</v>
      </c>
      <c r="G70" s="88">
        <v>1878509</v>
      </c>
      <c r="H70" s="89">
        <f t="shared" si="7"/>
        <v>4.1030945286927025</v>
      </c>
      <c r="I70" s="23"/>
      <c r="J70" s="74">
        <v>59499</v>
      </c>
      <c r="K70" s="74">
        <v>1610923</v>
      </c>
      <c r="L70" s="72">
        <f t="shared" si="1"/>
        <v>3.6934726240794875</v>
      </c>
      <c r="M70" s="79"/>
      <c r="N70" s="88">
        <v>21787</v>
      </c>
      <c r="O70" s="88">
        <v>978914</v>
      </c>
      <c r="P70" s="89">
        <f t="shared" si="6"/>
        <v>2.2256296263001651</v>
      </c>
      <c r="Q70" s="23"/>
      <c r="R70" s="88">
        <v>12598</v>
      </c>
      <c r="S70" s="88">
        <v>641967</v>
      </c>
      <c r="T70" s="72">
        <f t="shared" si="3"/>
        <v>1.9624061672952036</v>
      </c>
      <c r="U70" s="114"/>
      <c r="V70" s="88">
        <v>10101</v>
      </c>
      <c r="W70" s="74">
        <v>567683</v>
      </c>
      <c r="X70" s="89">
        <f t="shared" si="4"/>
        <v>1.7793381165192546</v>
      </c>
      <c r="Y70" s="114"/>
      <c r="Z70" s="88">
        <v>3398</v>
      </c>
      <c r="AA70" s="88">
        <v>206947</v>
      </c>
      <c r="AB70" s="89">
        <f t="shared" si="5"/>
        <v>1.6419663005503824</v>
      </c>
      <c r="AC70" s="23"/>
      <c r="AD70" s="23"/>
      <c r="AE70" s="23"/>
      <c r="AF70" s="23"/>
      <c r="AG70" s="23"/>
      <c r="AH70" s="23"/>
      <c r="AI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row>
    <row r="71" spans="1:89" ht="14.4" x14ac:dyDescent="0.3">
      <c r="A71" s="40" t="s">
        <v>140</v>
      </c>
      <c r="B71" s="57"/>
      <c r="C71" s="98">
        <v>63718.523999999998</v>
      </c>
      <c r="D71" s="26">
        <v>0.6</v>
      </c>
      <c r="E71" s="102"/>
      <c r="F71" s="88">
        <v>82028</v>
      </c>
      <c r="G71" s="88">
        <v>2452089</v>
      </c>
      <c r="H71" s="89">
        <f t="shared" si="7"/>
        <v>3.3452293126391415</v>
      </c>
      <c r="I71" s="23"/>
      <c r="J71" s="74">
        <v>60716</v>
      </c>
      <c r="K71" s="74">
        <v>2114416</v>
      </c>
      <c r="L71" s="72">
        <f t="shared" si="1"/>
        <v>2.8715257546291744</v>
      </c>
      <c r="M71" s="79"/>
      <c r="N71" s="88">
        <v>24352</v>
      </c>
      <c r="O71" s="88">
        <v>1112866</v>
      </c>
      <c r="P71" s="89">
        <f t="shared" si="6"/>
        <v>2.1882239191421071</v>
      </c>
      <c r="Q71" s="23"/>
      <c r="R71" s="88">
        <v>15635</v>
      </c>
      <c r="S71" s="88">
        <v>683200</v>
      </c>
      <c r="T71" s="72">
        <f t="shared" si="3"/>
        <v>2.2884953161592505</v>
      </c>
      <c r="U71" s="114"/>
      <c r="V71" s="88">
        <v>10005</v>
      </c>
      <c r="W71" s="111">
        <v>547023</v>
      </c>
      <c r="X71" s="89">
        <f t="shared" si="4"/>
        <v>1.8289907371353673</v>
      </c>
      <c r="Y71" s="114"/>
      <c r="Z71" s="88">
        <v>4123</v>
      </c>
      <c r="AA71" s="88">
        <v>268522</v>
      </c>
      <c r="AB71" s="89">
        <f t="shared" si="5"/>
        <v>1.5354421611637035</v>
      </c>
      <c r="AC71" s="23"/>
      <c r="AD71" s="23"/>
      <c r="AE71" s="23"/>
      <c r="AF71" s="23"/>
      <c r="AG71" s="23"/>
      <c r="AH71" s="23"/>
      <c r="AI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row>
    <row r="72" spans="1:89" ht="14.4" x14ac:dyDescent="0.3">
      <c r="A72" s="40" t="s">
        <v>141</v>
      </c>
      <c r="B72" s="57"/>
      <c r="C72" s="98">
        <v>76090.156000000003</v>
      </c>
      <c r="D72" s="26">
        <v>0.6</v>
      </c>
      <c r="E72" s="102"/>
      <c r="F72" s="88">
        <v>90351</v>
      </c>
      <c r="G72" s="88">
        <v>2496151</v>
      </c>
      <c r="H72" s="89">
        <f t="shared" si="7"/>
        <v>3.619612755798828</v>
      </c>
      <c r="I72" s="23"/>
      <c r="J72" s="74">
        <v>71392</v>
      </c>
      <c r="K72" s="74">
        <v>2568197</v>
      </c>
      <c r="L72" s="72">
        <f t="shared" si="1"/>
        <v>2.779849053635683</v>
      </c>
      <c r="M72" s="79"/>
      <c r="N72" s="88">
        <v>27557</v>
      </c>
      <c r="O72" s="88">
        <v>1349513</v>
      </c>
      <c r="P72" s="89">
        <f t="shared" si="6"/>
        <v>2.0419958903693405</v>
      </c>
      <c r="Q72" s="23"/>
      <c r="R72" s="88">
        <v>19100</v>
      </c>
      <c r="S72" s="88">
        <v>948100</v>
      </c>
      <c r="T72" s="72">
        <f t="shared" si="3"/>
        <v>2.014555426642759</v>
      </c>
      <c r="U72" s="114"/>
      <c r="V72" s="88">
        <v>11662</v>
      </c>
      <c r="W72" s="111">
        <v>763204</v>
      </c>
      <c r="X72" s="89">
        <f t="shared" si="4"/>
        <v>1.5280318237325801</v>
      </c>
      <c r="Y72" s="114"/>
      <c r="Z72" s="88">
        <v>5461</v>
      </c>
      <c r="AA72" s="88">
        <v>322091</v>
      </c>
      <c r="AB72" s="89">
        <f t="shared" si="5"/>
        <v>1.6954835745177605</v>
      </c>
      <c r="AC72" s="23"/>
      <c r="AD72" s="23"/>
      <c r="AE72" s="23"/>
      <c r="AF72" s="23"/>
      <c r="AG72" s="23"/>
      <c r="AH72" s="23"/>
      <c r="AI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row>
    <row r="73" spans="1:89" ht="14.4" x14ac:dyDescent="0.3">
      <c r="A73" s="40" t="s">
        <v>142</v>
      </c>
      <c r="B73" s="57"/>
      <c r="C73" s="98">
        <v>76044.244999999995</v>
      </c>
      <c r="D73" s="26">
        <v>0.5</v>
      </c>
      <c r="E73" s="102"/>
      <c r="F73" s="88">
        <v>105468</v>
      </c>
      <c r="G73" s="88">
        <v>2888929</v>
      </c>
      <c r="H73" s="89">
        <f t="shared" si="7"/>
        <v>3.6507646951517327</v>
      </c>
      <c r="I73" s="23"/>
      <c r="J73" s="74">
        <v>80471</v>
      </c>
      <c r="K73" s="74">
        <v>2955620</v>
      </c>
      <c r="L73" s="72">
        <f t="shared" si="1"/>
        <v>2.7226436416048072</v>
      </c>
      <c r="M73" s="79"/>
      <c r="N73" s="88">
        <v>25693</v>
      </c>
      <c r="O73" s="88">
        <v>1610538</v>
      </c>
      <c r="P73" s="89">
        <f>(N73*100)/O73</f>
        <v>1.595305419679635</v>
      </c>
      <c r="Q73" s="23"/>
      <c r="R73" s="88">
        <v>18900</v>
      </c>
      <c r="S73" s="88">
        <v>1237100</v>
      </c>
      <c r="T73" s="72">
        <f t="shared" si="3"/>
        <v>1.5277665508043003</v>
      </c>
      <c r="U73" s="114"/>
      <c r="V73" s="88">
        <v>12758</v>
      </c>
      <c r="W73" s="111">
        <v>843658</v>
      </c>
      <c r="X73" s="89">
        <f t="shared" si="4"/>
        <v>1.5122241476996603</v>
      </c>
      <c r="Y73" s="114"/>
      <c r="Z73" s="88">
        <v>6536</v>
      </c>
      <c r="AA73" s="88">
        <v>396617</v>
      </c>
      <c r="AB73" s="89">
        <f t="shared" si="5"/>
        <v>1.6479374308211701</v>
      </c>
      <c r="AC73" s="23"/>
      <c r="AD73" s="23"/>
      <c r="AE73" s="23"/>
      <c r="AF73" s="23"/>
      <c r="AG73" s="23"/>
      <c r="AH73" s="23"/>
      <c r="AI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row>
    <row r="74" spans="1:89" ht="14.4" x14ac:dyDescent="0.3">
      <c r="A74" s="40" t="s">
        <v>143</v>
      </c>
      <c r="B74" s="57"/>
      <c r="C74" s="98">
        <v>95563.748000000007</v>
      </c>
      <c r="D74" s="26">
        <v>0.6</v>
      </c>
      <c r="E74" s="102"/>
      <c r="F74" s="88">
        <v>96476</v>
      </c>
      <c r="G74" s="88">
        <v>3231248</v>
      </c>
      <c r="H74" s="89">
        <f t="shared" si="7"/>
        <v>2.9857194495749009</v>
      </c>
      <c r="I74" s="23"/>
      <c r="J74" s="74">
        <v>89079</v>
      </c>
      <c r="K74" s="74">
        <v>3294891</v>
      </c>
      <c r="L74" s="72">
        <f t="shared" si="1"/>
        <v>2.7035492221138728</v>
      </c>
      <c r="M74" s="79"/>
      <c r="N74" s="75">
        <v>16901</v>
      </c>
      <c r="O74" s="88">
        <v>1815953</v>
      </c>
      <c r="P74" s="89">
        <f>(N74*100)/O74</f>
        <v>0.93069589356112192</v>
      </c>
      <c r="Q74" s="23"/>
      <c r="R74" s="88">
        <v>17200</v>
      </c>
      <c r="S74" s="88">
        <v>1367000</v>
      </c>
      <c r="T74" s="72">
        <f t="shared" si="3"/>
        <v>1.2582297000731528</v>
      </c>
      <c r="U74" s="114"/>
      <c r="V74" s="88">
        <v>14762</v>
      </c>
      <c r="W74" s="111">
        <v>972808</v>
      </c>
      <c r="X74" s="89">
        <f t="shared" si="4"/>
        <v>1.5174628498120903</v>
      </c>
      <c r="Y74" s="114"/>
      <c r="Z74" s="88">
        <v>5166</v>
      </c>
      <c r="AA74" s="88">
        <v>444263</v>
      </c>
      <c r="AB74" s="89">
        <f t="shared" si="5"/>
        <v>1.1628247231932436</v>
      </c>
      <c r="AC74" s="23"/>
      <c r="AD74" s="23"/>
      <c r="AE74" s="23"/>
      <c r="AF74" s="23"/>
      <c r="AG74" s="23"/>
      <c r="AH74" s="23"/>
      <c r="AI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row>
    <row r="75" spans="1:89" ht="14.4" x14ac:dyDescent="0.3">
      <c r="A75" s="40" t="s">
        <v>144</v>
      </c>
      <c r="B75" s="57"/>
      <c r="C75" s="98">
        <v>82060.994000000006</v>
      </c>
      <c r="D75" s="26">
        <v>0.5</v>
      </c>
      <c r="E75" s="102"/>
      <c r="F75" s="88">
        <v>97460</v>
      </c>
      <c r="G75" s="88">
        <v>3499899</v>
      </c>
      <c r="H75" s="89">
        <f t="shared" si="7"/>
        <v>2.7846517856658148</v>
      </c>
      <c r="I75" s="23"/>
      <c r="J75" s="74">
        <v>62955</v>
      </c>
      <c r="K75" s="75">
        <v>3543598</v>
      </c>
      <c r="L75" s="72">
        <f t="shared" ref="L75:L83" si="8">(J75*100)/K75</f>
        <v>1.7765841384942649</v>
      </c>
      <c r="M75" s="79"/>
      <c r="N75" s="75">
        <v>6949</v>
      </c>
      <c r="O75" s="88">
        <v>1947444</v>
      </c>
      <c r="P75" s="89">
        <f>(N75*100)/O75</f>
        <v>0.35682669180731258</v>
      </c>
      <c r="Q75" s="23"/>
      <c r="R75" s="88">
        <v>16100</v>
      </c>
      <c r="S75" s="88">
        <v>1637400</v>
      </c>
      <c r="T75" s="72">
        <f t="shared" ref="T75:T78" si="9">(R75*100)/S75</f>
        <v>0.98326615365823866</v>
      </c>
      <c r="U75" s="114"/>
      <c r="V75" s="88">
        <v>15082</v>
      </c>
      <c r="W75" s="111">
        <v>1051513</v>
      </c>
      <c r="X75" s="89">
        <f t="shared" ref="X75:X80" si="10">(V75*100)/W75</f>
        <v>1.4343141739569554</v>
      </c>
      <c r="Y75" s="114"/>
      <c r="Z75" s="88">
        <v>5549</v>
      </c>
      <c r="AA75" s="88">
        <v>495822</v>
      </c>
      <c r="AB75" s="89">
        <f t="shared" ref="AB75:AB81" si="11">(Z75*100)/AA75</f>
        <v>1.1191516310288774</v>
      </c>
      <c r="AC75" s="23"/>
      <c r="AD75" s="23"/>
      <c r="AE75" s="23"/>
      <c r="AF75" s="23"/>
      <c r="AG75" s="23"/>
      <c r="AH75" s="23"/>
      <c r="AI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row>
    <row r="76" spans="1:89" ht="14.4" x14ac:dyDescent="0.3">
      <c r="A76" s="40" t="s">
        <v>168</v>
      </c>
      <c r="B76" s="57"/>
      <c r="C76" s="98">
        <v>48398.46</v>
      </c>
      <c r="D76" s="26">
        <v>0.2</v>
      </c>
      <c r="E76" s="102"/>
      <c r="F76" s="88">
        <v>80326</v>
      </c>
      <c r="G76" s="88">
        <v>4015134</v>
      </c>
      <c r="H76" s="89">
        <f t="shared" si="7"/>
        <v>2.000580802533614</v>
      </c>
      <c r="I76" s="23"/>
      <c r="J76" s="74">
        <v>52512</v>
      </c>
      <c r="K76" s="74">
        <v>3985502</v>
      </c>
      <c r="L76" s="72">
        <f t="shared" si="8"/>
        <v>1.3175755525903639</v>
      </c>
      <c r="M76" s="79"/>
      <c r="N76" s="75">
        <v>3122</v>
      </c>
      <c r="O76" s="88">
        <v>2206954</v>
      </c>
      <c r="P76" s="89">
        <f t="shared" ref="P76:P77" si="12">(N76*100)/O76</f>
        <v>0.14146194256880751</v>
      </c>
      <c r="Q76" s="23"/>
      <c r="R76" s="88">
        <v>17700</v>
      </c>
      <c r="S76" s="88">
        <v>1778400</v>
      </c>
      <c r="T76" s="72">
        <f t="shared" si="9"/>
        <v>0.99527665317139002</v>
      </c>
      <c r="U76" s="114"/>
      <c r="V76" s="88">
        <v>13035</v>
      </c>
      <c r="W76" s="111">
        <v>1875400</v>
      </c>
      <c r="X76" s="89">
        <f t="shared" si="10"/>
        <v>0.69505172229924284</v>
      </c>
      <c r="Y76" s="114"/>
      <c r="Z76" s="88">
        <v>3859</v>
      </c>
      <c r="AA76" s="88">
        <v>560192</v>
      </c>
      <c r="AB76" s="89">
        <f t="shared" si="11"/>
        <v>0.68887095852850455</v>
      </c>
      <c r="AC76" s="23"/>
      <c r="AD76" s="23"/>
      <c r="AE76" s="23"/>
      <c r="AF76" s="23"/>
      <c r="AG76" s="23"/>
      <c r="AH76" s="23"/>
      <c r="AI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row>
    <row r="77" spans="1:89" ht="14.4" x14ac:dyDescent="0.3">
      <c r="A77" s="40" t="s">
        <v>169</v>
      </c>
      <c r="B77" s="57"/>
      <c r="C77" s="98">
        <v>17123.850999999999</v>
      </c>
      <c r="D77" s="26">
        <v>0.1</v>
      </c>
      <c r="E77" s="102"/>
      <c r="F77" s="88">
        <v>92762</v>
      </c>
      <c r="G77" s="88">
        <v>4639091</v>
      </c>
      <c r="H77" s="89">
        <f t="shared" si="7"/>
        <v>1.9995727611292815</v>
      </c>
      <c r="I77" s="23"/>
      <c r="J77" s="74">
        <v>52382</v>
      </c>
      <c r="K77" s="74">
        <v>4481768</v>
      </c>
      <c r="L77" s="72">
        <f t="shared" si="8"/>
        <v>1.1687798208207119</v>
      </c>
      <c r="M77" s="79"/>
      <c r="N77" s="75">
        <v>1931</v>
      </c>
      <c r="O77" s="88">
        <v>2604036</v>
      </c>
      <c r="P77" s="89">
        <f t="shared" si="12"/>
        <v>7.4154120757163114E-2</v>
      </c>
      <c r="Q77" s="23"/>
      <c r="R77" s="88">
        <v>2500</v>
      </c>
      <c r="S77" s="88">
        <v>1971800</v>
      </c>
      <c r="T77" s="72">
        <f t="shared" si="9"/>
        <v>0.12678770666396186</v>
      </c>
      <c r="U77" s="114"/>
      <c r="V77" s="88">
        <v>5200</v>
      </c>
      <c r="W77" s="111">
        <v>2135500</v>
      </c>
      <c r="X77" s="89">
        <f t="shared" si="10"/>
        <v>0.24350269257785062</v>
      </c>
      <c r="Y77" s="114"/>
      <c r="Z77" s="88">
        <v>3030</v>
      </c>
      <c r="AA77" s="88">
        <v>620307</v>
      </c>
      <c r="AB77" s="89">
        <f t="shared" si="11"/>
        <v>0.48846780706972515</v>
      </c>
      <c r="AC77" s="23"/>
      <c r="AD77" s="23"/>
      <c r="AE77" s="23"/>
      <c r="AF77" s="23"/>
      <c r="AG77" s="23"/>
      <c r="AH77" s="23"/>
      <c r="AI77" s="23"/>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c r="BS77" s="23"/>
      <c r="BT77" s="23"/>
      <c r="BU77" s="23"/>
      <c r="BV77" s="23"/>
      <c r="BW77" s="23"/>
      <c r="BX77" s="23"/>
      <c r="BY77" s="23"/>
      <c r="BZ77" s="23"/>
      <c r="CA77" s="23"/>
      <c r="CB77" s="23"/>
      <c r="CC77" s="23"/>
      <c r="CD77" s="23"/>
      <c r="CE77" s="23"/>
      <c r="CF77" s="23"/>
      <c r="CG77" s="23"/>
      <c r="CH77" s="23"/>
      <c r="CI77" s="23"/>
      <c r="CJ77" s="23"/>
      <c r="CK77" s="23"/>
    </row>
    <row r="78" spans="1:89" ht="14.4" x14ac:dyDescent="0.3">
      <c r="A78" s="40" t="s">
        <v>170</v>
      </c>
      <c r="B78" s="57"/>
      <c r="C78" s="98">
        <v>4166.6840000000002</v>
      </c>
      <c r="D78" s="26"/>
      <c r="F78" s="90">
        <v>72746</v>
      </c>
      <c r="G78" s="90">
        <v>5480121</v>
      </c>
      <c r="H78" s="91">
        <f t="shared" si="7"/>
        <v>1.3274524412873365</v>
      </c>
      <c r="J78" s="74">
        <v>56207</v>
      </c>
      <c r="K78" s="74">
        <v>5466352</v>
      </c>
      <c r="L78" s="72">
        <f t="shared" si="8"/>
        <v>1.028236015536504</v>
      </c>
      <c r="N78" s="75">
        <v>483</v>
      </c>
      <c r="O78" s="88">
        <v>3276756</v>
      </c>
      <c r="P78" s="89">
        <f>(N78*100)/O78</f>
        <v>1.4740188161706273E-2</v>
      </c>
      <c r="R78" s="88">
        <v>200</v>
      </c>
      <c r="S78" s="88">
        <v>2304500</v>
      </c>
      <c r="T78" s="72">
        <f t="shared" si="9"/>
        <v>8.6786721631590368E-3</v>
      </c>
      <c r="V78" s="88">
        <v>1300</v>
      </c>
      <c r="W78" s="111">
        <v>2397100</v>
      </c>
      <c r="X78" s="89">
        <f t="shared" si="10"/>
        <v>5.4232197238329651E-2</v>
      </c>
      <c r="Z78" s="88">
        <v>3288</v>
      </c>
      <c r="AA78" s="88">
        <v>683231</v>
      </c>
      <c r="AB78" s="89">
        <f t="shared" si="11"/>
        <v>0.4812428007511369</v>
      </c>
    </row>
    <row r="79" spans="1:89" ht="14.4" x14ac:dyDescent="0.3">
      <c r="A79" s="40" t="s">
        <v>171</v>
      </c>
      <c r="B79" s="57"/>
      <c r="C79" s="98">
        <v>2164.5120000000002</v>
      </c>
      <c r="D79" s="26"/>
      <c r="F79" s="90">
        <v>23134</v>
      </c>
      <c r="G79" s="90">
        <v>6118579</v>
      </c>
      <c r="H79" s="91">
        <f t="shared" si="7"/>
        <v>0.37809432549616506</v>
      </c>
      <c r="J79" s="74">
        <v>43014</v>
      </c>
      <c r="K79" s="74">
        <v>7203140</v>
      </c>
      <c r="L79" s="72">
        <f t="shared" si="8"/>
        <v>0.59715624019524816</v>
      </c>
      <c r="N79" s="74"/>
      <c r="O79" s="74"/>
      <c r="P79" s="72"/>
      <c r="V79" s="88">
        <v>300</v>
      </c>
      <c r="W79" s="111">
        <v>2762500</v>
      </c>
      <c r="X79" s="89">
        <f t="shared" si="10"/>
        <v>1.085972850678733E-2</v>
      </c>
      <c r="Z79" s="88">
        <v>2600</v>
      </c>
      <c r="AA79" s="88">
        <v>764990</v>
      </c>
      <c r="AB79" s="89">
        <f t="shared" si="11"/>
        <v>0.3398737238395273</v>
      </c>
    </row>
    <row r="80" spans="1:89" ht="14.4" x14ac:dyDescent="0.3">
      <c r="A80" s="40" t="s">
        <v>172</v>
      </c>
      <c r="B80" s="57"/>
      <c r="C80" s="98">
        <v>1685.5530000000001</v>
      </c>
      <c r="D80" s="26"/>
      <c r="F80" s="90">
        <v>9445</v>
      </c>
      <c r="G80" s="90">
        <v>6812962</v>
      </c>
      <c r="H80" s="91">
        <f t="shared" si="7"/>
        <v>0.138632800241657</v>
      </c>
      <c r="J80" s="74">
        <v>30234</v>
      </c>
      <c r="K80" s="74">
        <v>7884520</v>
      </c>
      <c r="L80" s="72">
        <f t="shared" si="8"/>
        <v>0.3834602486898378</v>
      </c>
      <c r="V80" s="88">
        <v>500</v>
      </c>
      <c r="W80" s="111">
        <v>3279800</v>
      </c>
      <c r="X80" s="89">
        <f t="shared" si="10"/>
        <v>1.5244832001951338E-2</v>
      </c>
      <c r="Z80" s="88">
        <v>340</v>
      </c>
      <c r="AA80" s="88">
        <v>853107</v>
      </c>
      <c r="AB80" s="89">
        <f t="shared" si="11"/>
        <v>3.985432073585142E-2</v>
      </c>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I80" s="37"/>
      <c r="CJ80" s="37"/>
    </row>
    <row r="81" spans="1:88" ht="14.4" x14ac:dyDescent="0.3">
      <c r="A81" s="40" t="s">
        <v>173</v>
      </c>
      <c r="B81" s="57"/>
      <c r="C81" s="98">
        <v>657.149</v>
      </c>
      <c r="D81" s="26"/>
      <c r="F81" s="90">
        <v>3718</v>
      </c>
      <c r="G81" s="90">
        <v>11869800</v>
      </c>
      <c r="H81" s="91">
        <f t="shared" si="7"/>
        <v>3.1323189944228211E-2</v>
      </c>
      <c r="J81" s="88">
        <v>8500</v>
      </c>
      <c r="K81" s="88">
        <v>8827257</v>
      </c>
      <c r="L81" s="89">
        <f t="shared" si="8"/>
        <v>9.6292653538919276E-2</v>
      </c>
      <c r="Z81" s="88">
        <v>158</v>
      </c>
      <c r="AA81" s="88">
        <v>953209</v>
      </c>
      <c r="AB81" s="89">
        <f t="shared" si="11"/>
        <v>1.6575588354705E-2</v>
      </c>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I81" s="37"/>
      <c r="CJ81" s="37"/>
    </row>
    <row r="82" spans="1:88" ht="14.4" x14ac:dyDescent="0.3">
      <c r="A82" s="40" t="s">
        <v>174</v>
      </c>
      <c r="B82" s="57"/>
      <c r="C82" s="98">
        <v>458.01499999999999</v>
      </c>
      <c r="D82" s="26"/>
      <c r="F82" s="90">
        <v>3603</v>
      </c>
      <c r="G82" s="90">
        <v>13164500</v>
      </c>
      <c r="H82" s="91">
        <f t="shared" si="7"/>
        <v>2.7369060731512782E-2</v>
      </c>
      <c r="J82" s="88">
        <v>2200</v>
      </c>
      <c r="K82" s="88">
        <v>9979700</v>
      </c>
      <c r="L82" s="89">
        <f t="shared" si="8"/>
        <v>2.2044750844213753E-2</v>
      </c>
      <c r="V82" s="308" t="s">
        <v>651</v>
      </c>
      <c r="W82" s="308"/>
      <c r="X82" s="308"/>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23"/>
      <c r="CI82" s="37"/>
      <c r="CJ82" s="37"/>
    </row>
    <row r="83" spans="1:88" ht="14.4" x14ac:dyDescent="0.3">
      <c r="A83" s="40" t="s">
        <v>175</v>
      </c>
      <c r="B83" s="57"/>
      <c r="C83" s="98">
        <v>100</v>
      </c>
      <c r="D83" s="26"/>
      <c r="F83" s="90">
        <v>1900</v>
      </c>
      <c r="G83" s="90">
        <v>14381600</v>
      </c>
      <c r="H83" s="91">
        <f t="shared" si="7"/>
        <v>1.3211325582688992E-2</v>
      </c>
      <c r="J83" s="88">
        <v>1800</v>
      </c>
      <c r="K83" s="88">
        <v>11172100</v>
      </c>
      <c r="L83" s="89">
        <f t="shared" si="8"/>
        <v>1.6111563627250025E-2</v>
      </c>
    </row>
    <row r="84" spans="1:88" ht="14.4" x14ac:dyDescent="0.3">
      <c r="A84" s="40" t="s">
        <v>176</v>
      </c>
      <c r="B84" s="57"/>
      <c r="C84" s="98">
        <v>100</v>
      </c>
      <c r="D84" s="26"/>
      <c r="F84" s="90">
        <v>1600</v>
      </c>
      <c r="G84" s="90">
        <v>16226800</v>
      </c>
      <c r="H84" s="91">
        <f t="shared" si="7"/>
        <v>9.8602312224221663E-3</v>
      </c>
      <c r="J84" s="106"/>
      <c r="L84" s="106"/>
    </row>
    <row r="85" spans="1:88" s="26" customFormat="1" x14ac:dyDescent="0.3">
      <c r="A85" s="29"/>
      <c r="B85" s="96"/>
      <c r="C85" s="96"/>
      <c r="D85" s="352"/>
      <c r="E85" s="93"/>
      <c r="F85" s="96"/>
      <c r="G85" s="96"/>
      <c r="H85" s="37"/>
      <c r="I85" s="37"/>
      <c r="J85" s="37"/>
      <c r="K85" s="37"/>
      <c r="L85" s="106"/>
      <c r="M85" s="31"/>
      <c r="N85" s="96"/>
      <c r="O85" s="37"/>
      <c r="P85" s="37"/>
      <c r="Q85" s="37"/>
      <c r="R85" s="96"/>
      <c r="S85" s="96"/>
      <c r="T85" s="37"/>
      <c r="U85" s="96"/>
      <c r="V85" s="37"/>
      <c r="W85" s="37"/>
      <c r="X85" s="37"/>
      <c r="Y85" s="96"/>
      <c r="Z85" s="96"/>
      <c r="AA85" s="37"/>
      <c r="AB85" s="37"/>
      <c r="AC85" s="37"/>
      <c r="AD85" s="37"/>
      <c r="AE85" s="37"/>
      <c r="AF85" s="37"/>
      <c r="AG85" s="37"/>
      <c r="AH85" s="37"/>
      <c r="AI85" s="37"/>
      <c r="AJ85" s="23"/>
      <c r="AK85" s="23"/>
      <c r="AL85" s="23"/>
      <c r="AM85" s="24"/>
      <c r="AN85" s="24"/>
      <c r="AO85" s="24"/>
      <c r="AP85" s="25"/>
      <c r="AQ85" s="25"/>
      <c r="AR85" s="25"/>
      <c r="AS85" s="25"/>
      <c r="AT85" s="25"/>
      <c r="AU85" s="25"/>
      <c r="AV85" s="25"/>
      <c r="AX85" s="25"/>
      <c r="AY85" s="25"/>
      <c r="AZ85" s="25"/>
      <c r="BA85" s="25"/>
      <c r="BC85" s="25"/>
      <c r="BD85" s="25"/>
      <c r="BE85" s="25"/>
      <c r="BF85" s="27"/>
      <c r="BG85" s="25"/>
      <c r="BH85" s="28"/>
    </row>
    <row r="86" spans="1:88" s="26" customFormat="1" x14ac:dyDescent="0.3">
      <c r="A86" s="29"/>
      <c r="B86" s="96"/>
      <c r="C86" s="96"/>
      <c r="D86" s="352"/>
      <c r="E86" s="93"/>
      <c r="F86" s="306" t="s">
        <v>352</v>
      </c>
      <c r="G86" s="306"/>
      <c r="H86" s="306"/>
      <c r="I86" s="306"/>
      <c r="J86" s="306"/>
      <c r="K86" s="37"/>
      <c r="L86" s="37"/>
      <c r="M86" s="31"/>
      <c r="N86" s="96"/>
      <c r="O86" s="37"/>
      <c r="P86" s="37"/>
      <c r="Q86" s="37"/>
      <c r="R86" s="96"/>
      <c r="S86" s="96"/>
      <c r="T86" s="37"/>
      <c r="U86" s="96"/>
      <c r="V86" s="37"/>
      <c r="W86" s="37"/>
      <c r="X86" s="37"/>
      <c r="Y86" s="96"/>
      <c r="Z86" s="96"/>
      <c r="AA86" s="37"/>
      <c r="AB86" s="37"/>
      <c r="AC86" s="37"/>
      <c r="AD86" s="37"/>
      <c r="AE86" s="37"/>
      <c r="AF86" s="37"/>
      <c r="AG86" s="37"/>
      <c r="AH86" s="37"/>
      <c r="AI86" s="37"/>
      <c r="AJ86" s="23"/>
      <c r="AK86" s="23"/>
      <c r="AL86" s="23"/>
      <c r="AM86" s="24"/>
      <c r="AN86" s="24"/>
      <c r="AO86" s="24"/>
      <c r="AP86" s="25"/>
      <c r="AQ86" s="25"/>
      <c r="AR86" s="25"/>
      <c r="AS86" s="25"/>
      <c r="AT86" s="25"/>
      <c r="AU86" s="25"/>
      <c r="AV86" s="25"/>
      <c r="AX86" s="25"/>
      <c r="AY86" s="25"/>
      <c r="AZ86" s="25"/>
      <c r="BA86" s="25"/>
      <c r="BC86" s="25"/>
      <c r="BD86" s="25"/>
      <c r="BE86" s="25"/>
      <c r="BF86" s="27"/>
      <c r="BG86" s="25"/>
      <c r="BH86" s="28"/>
    </row>
    <row r="87" spans="1:88" s="26" customFormat="1" x14ac:dyDescent="0.3">
      <c r="A87" s="29"/>
      <c r="B87" s="96"/>
      <c r="C87" s="96"/>
      <c r="D87" s="352"/>
      <c r="E87" s="93"/>
      <c r="F87" s="103" t="s">
        <v>194</v>
      </c>
      <c r="G87" s="96"/>
      <c r="H87" s="37"/>
      <c r="I87" s="37"/>
      <c r="J87" s="37"/>
      <c r="K87" s="37"/>
      <c r="L87" s="37"/>
      <c r="M87" s="31"/>
      <c r="N87" s="96"/>
      <c r="O87" s="37"/>
      <c r="P87" s="37"/>
      <c r="Q87" s="37"/>
      <c r="R87" s="96"/>
      <c r="S87" s="96"/>
      <c r="T87" s="37"/>
      <c r="U87" s="96"/>
      <c r="V87" s="37"/>
      <c r="W87" s="37"/>
      <c r="X87" s="37"/>
      <c r="Y87" s="96"/>
      <c r="Z87" s="96"/>
      <c r="AA87" s="37"/>
      <c r="AB87" s="37"/>
      <c r="AC87" s="37"/>
      <c r="AD87" s="37"/>
      <c r="AE87" s="37"/>
      <c r="AF87" s="37"/>
      <c r="AG87" s="37"/>
      <c r="AH87" s="37"/>
      <c r="AI87" s="37"/>
      <c r="AJ87" s="23"/>
      <c r="AK87" s="23"/>
      <c r="AL87" s="23"/>
      <c r="AM87" s="24"/>
      <c r="AN87" s="24"/>
      <c r="AO87" s="24"/>
      <c r="AP87" s="25"/>
      <c r="AQ87" s="25"/>
      <c r="AR87" s="25"/>
      <c r="AS87" s="25"/>
      <c r="AT87" s="25"/>
      <c r="AU87" s="25"/>
      <c r="AV87" s="25"/>
      <c r="AX87" s="25"/>
      <c r="AY87" s="25"/>
      <c r="AZ87" s="25"/>
      <c r="BA87" s="25"/>
      <c r="BC87" s="25"/>
      <c r="BD87" s="25"/>
      <c r="BE87" s="25"/>
      <c r="BF87" s="27"/>
      <c r="BG87" s="25"/>
      <c r="BH87" s="28"/>
    </row>
    <row r="88" spans="1:88" s="26" customFormat="1" x14ac:dyDescent="0.3">
      <c r="A88" s="29"/>
      <c r="B88" s="96"/>
      <c r="C88" s="96"/>
      <c r="D88" s="352"/>
      <c r="E88" s="93"/>
      <c r="F88" s="104" t="s">
        <v>192</v>
      </c>
      <c r="G88" s="96"/>
      <c r="H88" s="37"/>
      <c r="I88" s="37"/>
      <c r="J88" s="37"/>
      <c r="K88" s="37"/>
      <c r="L88" s="37"/>
      <c r="M88" s="31"/>
      <c r="N88" s="96"/>
      <c r="O88" s="37"/>
      <c r="P88" s="37"/>
      <c r="Q88" s="37"/>
      <c r="R88" s="96"/>
      <c r="S88" s="96"/>
      <c r="T88" s="37"/>
      <c r="U88" s="96"/>
      <c r="V88" s="37"/>
      <c r="W88" s="37"/>
      <c r="X88" s="37"/>
      <c r="Y88" s="96"/>
      <c r="Z88" s="96"/>
      <c r="AA88" s="37"/>
      <c r="AB88" s="37"/>
      <c r="AC88" s="37"/>
      <c r="AD88" s="37"/>
      <c r="AE88" s="37"/>
      <c r="AF88" s="37"/>
      <c r="AG88" s="37"/>
      <c r="AH88" s="37"/>
      <c r="AI88" s="37"/>
      <c r="AJ88" s="23"/>
      <c r="AK88" s="23"/>
      <c r="AL88" s="23"/>
      <c r="AM88" s="24"/>
      <c r="AN88" s="24"/>
      <c r="AO88" s="24"/>
      <c r="AP88" s="25"/>
      <c r="AQ88" s="25"/>
      <c r="AR88" s="25"/>
      <c r="AS88" s="45"/>
      <c r="AT88" s="25"/>
      <c r="AU88" s="25"/>
      <c r="AV88" s="25"/>
      <c r="AX88" s="25"/>
      <c r="AY88" s="25"/>
      <c r="AZ88" s="45"/>
      <c r="BA88" s="25"/>
      <c r="BC88" s="25"/>
      <c r="BD88" s="25"/>
      <c r="BE88" s="25"/>
      <c r="BF88" s="27"/>
      <c r="BG88" s="25"/>
      <c r="BH88" s="28"/>
    </row>
    <row r="89" spans="1:88" s="26" customFormat="1" x14ac:dyDescent="0.3">
      <c r="A89" s="29"/>
      <c r="B89" s="96"/>
      <c r="C89" s="96"/>
      <c r="D89" s="352"/>
      <c r="E89" s="93"/>
      <c r="F89" s="105" t="s">
        <v>193</v>
      </c>
      <c r="G89" s="96"/>
      <c r="H89" s="37"/>
      <c r="I89" s="37"/>
      <c r="J89" s="37"/>
      <c r="K89" s="37"/>
      <c r="L89" s="37"/>
      <c r="M89" s="31"/>
      <c r="N89" s="96"/>
      <c r="O89" s="37"/>
      <c r="P89" s="37"/>
      <c r="Q89" s="37"/>
      <c r="R89" s="96"/>
      <c r="S89" s="96"/>
      <c r="T89" s="37"/>
      <c r="U89" s="96"/>
      <c r="V89" s="37"/>
      <c r="W89" s="37"/>
      <c r="X89" s="37"/>
      <c r="Y89" s="96"/>
      <c r="Z89" s="96"/>
      <c r="AA89" s="37"/>
      <c r="AB89" s="37"/>
      <c r="AC89" s="37"/>
      <c r="AD89" s="37"/>
      <c r="AE89" s="37"/>
      <c r="AF89" s="37"/>
      <c r="AG89" s="37"/>
      <c r="AH89" s="37"/>
      <c r="AI89" s="37"/>
      <c r="AJ89" s="23"/>
      <c r="AK89" s="23"/>
      <c r="AL89" s="23"/>
      <c r="AM89" s="24"/>
      <c r="AN89" s="24"/>
      <c r="AO89" s="24"/>
      <c r="AP89" s="25"/>
      <c r="AQ89" s="25"/>
      <c r="AR89" s="25"/>
      <c r="AS89" s="25"/>
      <c r="AT89" s="25"/>
      <c r="AU89" s="25"/>
      <c r="AV89" s="25"/>
      <c r="AX89" s="25"/>
      <c r="AY89" s="25"/>
      <c r="AZ89" s="35"/>
      <c r="BA89" s="25"/>
      <c r="BC89" s="25"/>
      <c r="BD89" s="25"/>
      <c r="BE89" s="25"/>
      <c r="BF89" s="27"/>
      <c r="BG89" s="25"/>
      <c r="BH89" s="28"/>
    </row>
    <row r="90" spans="1:88" s="26" customFormat="1" x14ac:dyDescent="0.3">
      <c r="A90" s="29"/>
      <c r="B90" s="96"/>
      <c r="C90" s="96"/>
      <c r="D90" s="352"/>
      <c r="E90" s="93"/>
      <c r="F90" s="108" t="s">
        <v>195</v>
      </c>
      <c r="G90" s="96"/>
      <c r="H90" s="37"/>
      <c r="I90" s="37"/>
      <c r="J90" s="37"/>
      <c r="K90" s="37"/>
      <c r="L90" s="37"/>
      <c r="M90" s="31"/>
      <c r="N90" s="96"/>
      <c r="O90" s="37"/>
      <c r="P90" s="37"/>
      <c r="Q90" s="37"/>
      <c r="R90" s="96"/>
      <c r="S90" s="96"/>
      <c r="T90" s="37"/>
      <c r="U90" s="96"/>
      <c r="V90" s="37"/>
      <c r="W90" s="37"/>
      <c r="X90" s="37"/>
      <c r="Y90" s="96"/>
      <c r="Z90" s="96"/>
      <c r="AA90" s="37"/>
      <c r="AB90" s="37"/>
      <c r="AC90" s="37"/>
      <c r="AD90" s="37"/>
      <c r="AE90" s="37"/>
      <c r="AF90" s="37"/>
      <c r="AG90" s="37"/>
      <c r="AH90" s="37"/>
      <c r="AI90" s="37"/>
      <c r="AJ90" s="23"/>
      <c r="AK90" s="23"/>
      <c r="AL90" s="23"/>
      <c r="AM90" s="24"/>
      <c r="AN90" s="24"/>
      <c r="AO90" s="24"/>
      <c r="AP90" s="25"/>
      <c r="AQ90" s="25"/>
      <c r="AR90" s="25"/>
      <c r="AT90" s="25"/>
      <c r="AU90" s="25"/>
      <c r="AV90" s="25"/>
      <c r="AX90" s="25"/>
      <c r="AY90" s="25"/>
      <c r="AZ90" s="25"/>
      <c r="BA90" s="25"/>
      <c r="BC90" s="25"/>
      <c r="BD90" s="25"/>
      <c r="BE90" s="25"/>
      <c r="BF90" s="27"/>
      <c r="BG90" s="25"/>
      <c r="BH90" s="28"/>
    </row>
  </sheetData>
  <mergeCells count="22">
    <mergeCell ref="I9:J9"/>
    <mergeCell ref="U8:X8"/>
    <mergeCell ref="Y9:Z9"/>
    <mergeCell ref="M9:N9"/>
    <mergeCell ref="Q9:R9"/>
    <mergeCell ref="U9:V9"/>
    <mergeCell ref="A4:T4"/>
    <mergeCell ref="Y8:AB8"/>
    <mergeCell ref="F86:J86"/>
    <mergeCell ref="A3:T3"/>
    <mergeCell ref="A1:T1"/>
    <mergeCell ref="V82:X82"/>
    <mergeCell ref="B9:C9"/>
    <mergeCell ref="E9:F9"/>
    <mergeCell ref="A5:T5"/>
    <mergeCell ref="A6:T6"/>
    <mergeCell ref="A7:T7"/>
    <mergeCell ref="B8:D8"/>
    <mergeCell ref="E8:H8"/>
    <mergeCell ref="I8:L8"/>
    <mergeCell ref="M8:P8"/>
    <mergeCell ref="Q8:T8"/>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D3EC4-9427-4D4E-A0DA-E6C113E25C9D}">
  <dimension ref="A1:O59"/>
  <sheetViews>
    <sheetView workbookViewId="0">
      <selection activeCell="F23" sqref="F23"/>
    </sheetView>
  </sheetViews>
  <sheetFormatPr defaultColWidth="9.109375" defaultRowHeight="14.4" x14ac:dyDescent="0.3"/>
  <cols>
    <col min="1" max="1" width="13.88671875" style="48" customWidth="1"/>
    <col min="2" max="2" width="9.109375" style="353"/>
    <col min="3" max="3" width="9.21875" style="353" bestFit="1" customWidth="1"/>
    <col min="4" max="4" width="9.5546875" style="353" bestFit="1" customWidth="1"/>
    <col min="5" max="5" width="10.44140625" style="74" customWidth="1"/>
    <col min="6" max="6" width="10.33203125" style="74" customWidth="1"/>
    <col min="7" max="7" width="9.109375" style="72" customWidth="1"/>
    <col min="8" max="16384" width="9.109375" style="48"/>
  </cols>
  <sheetData>
    <row r="1" spans="1:15" ht="15.6" x14ac:dyDescent="0.3">
      <c r="A1" s="307" t="s">
        <v>199</v>
      </c>
      <c r="B1" s="307"/>
      <c r="C1" s="307"/>
      <c r="D1" s="307"/>
      <c r="E1" s="307"/>
      <c r="F1" s="307"/>
      <c r="G1" s="307"/>
      <c r="H1" s="307"/>
      <c r="I1" s="307"/>
      <c r="J1" s="307"/>
      <c r="K1" s="307"/>
      <c r="L1" s="307"/>
      <c r="M1" s="307"/>
      <c r="N1" s="307"/>
      <c r="O1" s="307"/>
    </row>
    <row r="2" spans="1:15" ht="15.6" x14ac:dyDescent="0.3">
      <c r="A2" s="61"/>
    </row>
    <row r="3" spans="1:15" x14ac:dyDescent="0.3">
      <c r="A3" s="300" t="s">
        <v>208</v>
      </c>
      <c r="B3" s="300"/>
      <c r="C3" s="300"/>
      <c r="D3" s="300"/>
      <c r="E3" s="300"/>
      <c r="F3" s="300"/>
      <c r="G3" s="300"/>
      <c r="H3" s="300"/>
      <c r="I3" s="300"/>
      <c r="J3" s="300"/>
      <c r="K3" s="300"/>
      <c r="L3" s="300"/>
      <c r="M3" s="300"/>
      <c r="N3" s="300"/>
      <c r="O3" s="300"/>
    </row>
    <row r="4" spans="1:15" x14ac:dyDescent="0.3">
      <c r="A4" s="300" t="s">
        <v>637</v>
      </c>
      <c r="B4" s="300"/>
      <c r="C4" s="300"/>
      <c r="D4" s="300"/>
      <c r="E4" s="300"/>
      <c r="F4" s="300"/>
      <c r="G4" s="300"/>
      <c r="H4" s="300"/>
      <c r="I4" s="300"/>
      <c r="J4" s="300"/>
      <c r="K4" s="300"/>
      <c r="L4" s="300"/>
      <c r="M4" s="300"/>
      <c r="N4" s="300"/>
      <c r="O4" s="300"/>
    </row>
    <row r="5" spans="1:15" x14ac:dyDescent="0.3">
      <c r="A5" s="300" t="s">
        <v>200</v>
      </c>
      <c r="B5" s="300"/>
      <c r="C5" s="300"/>
      <c r="D5" s="300"/>
      <c r="E5" s="300"/>
      <c r="F5" s="300"/>
      <c r="G5" s="300"/>
      <c r="H5" s="300"/>
      <c r="I5" s="300"/>
      <c r="J5" s="300"/>
      <c r="K5" s="300"/>
      <c r="L5" s="300"/>
      <c r="M5" s="300"/>
      <c r="N5" s="300"/>
      <c r="O5" s="300"/>
    </row>
    <row r="6" spans="1:15" x14ac:dyDescent="0.3">
      <c r="A6" s="300" t="s">
        <v>201</v>
      </c>
      <c r="B6" s="300"/>
      <c r="C6" s="300"/>
      <c r="D6" s="300"/>
      <c r="E6" s="300"/>
      <c r="F6" s="300"/>
      <c r="G6" s="300"/>
      <c r="H6" s="300"/>
      <c r="I6" s="300"/>
      <c r="J6" s="300"/>
      <c r="K6" s="300"/>
      <c r="L6" s="300"/>
      <c r="M6" s="300"/>
      <c r="N6" s="300"/>
      <c r="O6" s="300"/>
    </row>
    <row r="7" spans="1:15" x14ac:dyDescent="0.3">
      <c r="A7" s="300" t="s">
        <v>202</v>
      </c>
      <c r="B7" s="300"/>
      <c r="C7" s="300"/>
      <c r="D7" s="300"/>
      <c r="E7" s="300"/>
      <c r="F7" s="300"/>
      <c r="G7" s="300"/>
      <c r="H7" s="300"/>
      <c r="I7" s="300"/>
      <c r="J7" s="300"/>
      <c r="K7" s="300"/>
      <c r="L7" s="300"/>
      <c r="M7" s="300"/>
      <c r="N7" s="300"/>
    </row>
    <row r="10" spans="1:15" x14ac:dyDescent="0.3">
      <c r="A10" s="9" t="s">
        <v>203</v>
      </c>
      <c r="B10" s="354" t="s">
        <v>177</v>
      </c>
      <c r="C10" s="354"/>
      <c r="D10" s="354"/>
      <c r="E10" s="355" t="s">
        <v>209</v>
      </c>
      <c r="F10" s="355" t="s">
        <v>11</v>
      </c>
    </row>
    <row r="11" spans="1:15" x14ac:dyDescent="0.3">
      <c r="A11" s="9" t="s">
        <v>204</v>
      </c>
      <c r="B11" s="356" t="s">
        <v>205</v>
      </c>
      <c r="C11" s="356" t="s">
        <v>206</v>
      </c>
      <c r="D11" s="356" t="s">
        <v>207</v>
      </c>
      <c r="E11" s="356" t="s">
        <v>207</v>
      </c>
      <c r="F11" s="356" t="s">
        <v>207</v>
      </c>
      <c r="G11" s="48"/>
    </row>
    <row r="12" spans="1:15" x14ac:dyDescent="0.3">
      <c r="A12" s="9"/>
      <c r="B12" s="356"/>
      <c r="C12" s="356"/>
      <c r="D12" s="356"/>
      <c r="E12" s="356"/>
      <c r="F12" s="356"/>
      <c r="G12" s="48"/>
    </row>
    <row r="13" spans="1:15" x14ac:dyDescent="0.3">
      <c r="A13" s="9" t="s">
        <v>108</v>
      </c>
      <c r="B13" s="74">
        <v>2464</v>
      </c>
      <c r="C13" s="74">
        <v>141.429</v>
      </c>
      <c r="D13" s="74">
        <v>282.858</v>
      </c>
    </row>
    <row r="14" spans="1:15" x14ac:dyDescent="0.3">
      <c r="A14" s="9" t="s">
        <v>109</v>
      </c>
      <c r="B14" s="74">
        <v>3245</v>
      </c>
      <c r="C14" s="74">
        <v>221.87799999999999</v>
      </c>
      <c r="D14" s="74">
        <v>443.75599999999997</v>
      </c>
    </row>
    <row r="15" spans="1:15" x14ac:dyDescent="0.3">
      <c r="A15" s="9" t="s">
        <v>110</v>
      </c>
      <c r="B15" s="74">
        <v>4936</v>
      </c>
      <c r="C15" s="74">
        <v>329.29599999999999</v>
      </c>
      <c r="D15" s="74">
        <v>658.59199999999998</v>
      </c>
    </row>
    <row r="16" spans="1:15" x14ac:dyDescent="0.3">
      <c r="A16" s="9" t="s">
        <v>111</v>
      </c>
      <c r="B16" s="74">
        <v>5804</v>
      </c>
      <c r="C16" s="74">
        <v>392.94900000000001</v>
      </c>
      <c r="D16" s="74">
        <v>785.89800000000002</v>
      </c>
    </row>
    <row r="17" spans="1:7" x14ac:dyDescent="0.3">
      <c r="A17" s="9" t="s">
        <v>112</v>
      </c>
      <c r="B17" s="98">
        <v>7129</v>
      </c>
      <c r="C17" s="74">
        <v>544.673</v>
      </c>
      <c r="D17" s="74">
        <v>1089.346</v>
      </c>
    </row>
    <row r="18" spans="1:7" x14ac:dyDescent="0.3">
      <c r="A18" s="9" t="s">
        <v>113</v>
      </c>
      <c r="B18" s="98">
        <v>4210</v>
      </c>
      <c r="C18" s="74">
        <v>780.40100000000007</v>
      </c>
      <c r="D18" s="74">
        <v>1560.8020000000001</v>
      </c>
    </row>
    <row r="19" spans="1:7" x14ac:dyDescent="0.3">
      <c r="A19" s="9" t="s">
        <v>114</v>
      </c>
      <c r="B19" s="74">
        <v>3153</v>
      </c>
      <c r="C19" s="74">
        <v>581.46299999999997</v>
      </c>
      <c r="D19" s="74">
        <v>1162.9259999999999</v>
      </c>
    </row>
    <row r="20" spans="1:7" x14ac:dyDescent="0.3">
      <c r="A20" s="9" t="s">
        <v>167</v>
      </c>
      <c r="B20" s="74">
        <v>3510</v>
      </c>
      <c r="C20" s="74">
        <v>744.79200000000003</v>
      </c>
      <c r="D20" s="74">
        <v>1489.5840000000001</v>
      </c>
    </row>
    <row r="21" spans="1:7" x14ac:dyDescent="0.3">
      <c r="A21" s="9" t="s">
        <v>116</v>
      </c>
      <c r="B21" s="74">
        <v>4166</v>
      </c>
      <c r="C21" s="74">
        <v>1043.8489999999999</v>
      </c>
      <c r="D21" s="74">
        <v>2087.6979999999999</v>
      </c>
    </row>
    <row r="22" spans="1:7" x14ac:dyDescent="0.3">
      <c r="A22" s="9" t="s">
        <v>117</v>
      </c>
      <c r="B22" s="74">
        <v>4455</v>
      </c>
      <c r="C22" s="74">
        <v>1202.4079999999999</v>
      </c>
      <c r="D22" s="74">
        <v>2404.8159999999998</v>
      </c>
    </row>
    <row r="23" spans="1:7" s="115" customFormat="1" x14ac:dyDescent="0.3">
      <c r="A23" s="131" t="s">
        <v>118</v>
      </c>
      <c r="B23" s="75">
        <v>4625</v>
      </c>
      <c r="C23" s="75">
        <v>1161.912</v>
      </c>
      <c r="D23" s="74">
        <v>2323.8240000000001</v>
      </c>
      <c r="E23" s="75"/>
      <c r="F23" s="75"/>
      <c r="G23" s="121"/>
    </row>
    <row r="24" spans="1:7" x14ac:dyDescent="0.3">
      <c r="A24" s="9" t="s">
        <v>119</v>
      </c>
      <c r="B24" s="74">
        <v>5359</v>
      </c>
      <c r="C24" s="74">
        <v>1385.624</v>
      </c>
      <c r="D24" s="74">
        <v>2771.248</v>
      </c>
      <c r="E24" s="75"/>
    </row>
    <row r="25" spans="1:7" x14ac:dyDescent="0.3">
      <c r="A25" s="9" t="s">
        <v>120</v>
      </c>
      <c r="B25" s="74">
        <v>5243</v>
      </c>
      <c r="C25" s="74">
        <v>1617.6289999999999</v>
      </c>
      <c r="D25" s="74">
        <v>3235.2579999999998</v>
      </c>
    </row>
    <row r="26" spans="1:7" x14ac:dyDescent="0.3">
      <c r="A26" s="9" t="s">
        <v>121</v>
      </c>
      <c r="B26" s="74">
        <v>5432</v>
      </c>
      <c r="C26" s="74">
        <v>1819.877</v>
      </c>
      <c r="D26" s="74">
        <v>3639.7539999999999</v>
      </c>
    </row>
    <row r="27" spans="1:7" x14ac:dyDescent="0.3">
      <c r="A27" s="9" t="s">
        <v>122</v>
      </c>
      <c r="B27" s="74">
        <v>6251</v>
      </c>
      <c r="C27" s="74">
        <v>1940.3239999999998</v>
      </c>
      <c r="D27" s="74">
        <v>3880.6479999999997</v>
      </c>
    </row>
    <row r="28" spans="1:7" x14ac:dyDescent="0.3">
      <c r="A28" s="9" t="s">
        <v>123</v>
      </c>
      <c r="B28" s="74">
        <v>6055</v>
      </c>
      <c r="C28" s="74">
        <v>2205.4870000000001</v>
      </c>
      <c r="D28" s="74">
        <v>4410.9740000000002</v>
      </c>
      <c r="E28" s="357"/>
    </row>
    <row r="29" spans="1:7" x14ac:dyDescent="0.3">
      <c r="A29" s="9" t="s">
        <v>124</v>
      </c>
      <c r="B29" s="74">
        <v>5593</v>
      </c>
      <c r="C29" s="74">
        <v>1999.827</v>
      </c>
      <c r="D29" s="74">
        <v>3999.654</v>
      </c>
    </row>
    <row r="30" spans="1:7" x14ac:dyDescent="0.3">
      <c r="A30" s="9" t="s">
        <v>125</v>
      </c>
      <c r="B30" s="74">
        <v>6694</v>
      </c>
      <c r="C30" s="74">
        <v>2435.2640000000001</v>
      </c>
      <c r="D30" s="74">
        <v>4870.5280000000002</v>
      </c>
      <c r="E30" s="75"/>
    </row>
    <row r="31" spans="1:7" x14ac:dyDescent="0.3">
      <c r="A31" s="9" t="s">
        <v>126</v>
      </c>
      <c r="B31" s="74">
        <v>6843</v>
      </c>
      <c r="C31" s="74">
        <v>2783.3489999999997</v>
      </c>
      <c r="D31" s="74">
        <v>5566.6979999999994</v>
      </c>
    </row>
    <row r="32" spans="1:7" x14ac:dyDescent="0.3">
      <c r="A32" s="9" t="s">
        <v>127</v>
      </c>
      <c r="B32" s="74">
        <v>7049</v>
      </c>
      <c r="C32" s="74">
        <v>2797.0309999999999</v>
      </c>
      <c r="D32" s="74">
        <v>5594.0619999999999</v>
      </c>
    </row>
    <row r="33" spans="1:7" x14ac:dyDescent="0.3">
      <c r="A33" s="9" t="s">
        <v>128</v>
      </c>
      <c r="B33" s="74">
        <v>7020</v>
      </c>
      <c r="C33" s="74">
        <v>3163.9189999999999</v>
      </c>
      <c r="D33" s="74">
        <v>6327.8379999999997</v>
      </c>
    </row>
    <row r="34" spans="1:7" x14ac:dyDescent="0.3">
      <c r="A34" s="9" t="s">
        <v>129</v>
      </c>
      <c r="B34" s="74">
        <v>7676</v>
      </c>
      <c r="C34" s="74"/>
      <c r="D34" s="74">
        <v>6488.0880000000006</v>
      </c>
    </row>
    <row r="35" spans="1:7" x14ac:dyDescent="0.3">
      <c r="A35" s="9" t="s">
        <v>130</v>
      </c>
      <c r="B35" s="74">
        <v>8306</v>
      </c>
      <c r="C35" s="74"/>
      <c r="D35" s="74">
        <v>7309.3879999999999</v>
      </c>
    </row>
    <row r="36" spans="1:7" x14ac:dyDescent="0.3">
      <c r="A36" s="9" t="s">
        <v>131</v>
      </c>
      <c r="B36" s="74">
        <v>7515</v>
      </c>
      <c r="C36" s="74"/>
      <c r="D36" s="74">
        <v>6194.6539999999995</v>
      </c>
    </row>
    <row r="37" spans="1:7" x14ac:dyDescent="0.3">
      <c r="A37" s="9" t="s">
        <v>132</v>
      </c>
      <c r="B37" s="74">
        <v>8496</v>
      </c>
      <c r="C37" s="74"/>
      <c r="D37" s="74">
        <v>7658.4250000000002</v>
      </c>
      <c r="E37" s="357"/>
    </row>
    <row r="38" spans="1:7" x14ac:dyDescent="0.3">
      <c r="A38" s="9" t="s">
        <v>133</v>
      </c>
      <c r="B38" s="74">
        <v>9293</v>
      </c>
      <c r="C38" s="74"/>
      <c r="D38" s="74">
        <v>8543.4930000000004</v>
      </c>
    </row>
    <row r="39" spans="1:7" x14ac:dyDescent="0.3">
      <c r="A39" s="9" t="s">
        <v>134</v>
      </c>
      <c r="B39" s="74">
        <v>10053</v>
      </c>
      <c r="C39" s="74"/>
      <c r="D39" s="74">
        <v>9375.65</v>
      </c>
      <c r="F39" s="74">
        <v>309</v>
      </c>
    </row>
    <row r="40" spans="1:7" x14ac:dyDescent="0.3">
      <c r="A40" s="9" t="s">
        <v>135</v>
      </c>
      <c r="B40" s="74">
        <v>9807</v>
      </c>
      <c r="C40" s="74"/>
      <c r="D40" s="74">
        <v>8553.3180000000011</v>
      </c>
      <c r="F40" s="74">
        <v>611</v>
      </c>
    </row>
    <row r="41" spans="1:7" x14ac:dyDescent="0.3">
      <c r="A41" s="9" t="s">
        <v>136</v>
      </c>
      <c r="B41" s="74">
        <v>9740</v>
      </c>
      <c r="C41" s="74"/>
      <c r="D41" s="74">
        <v>7795.24</v>
      </c>
      <c r="E41" s="75">
        <v>416</v>
      </c>
      <c r="F41" s="74">
        <v>733</v>
      </c>
      <c r="G41" s="89"/>
    </row>
    <row r="42" spans="1:7" x14ac:dyDescent="0.3">
      <c r="A42" s="9" t="s">
        <v>137</v>
      </c>
      <c r="B42" s="74">
        <v>10425</v>
      </c>
      <c r="C42" s="74"/>
      <c r="D42" s="74">
        <v>8529.58</v>
      </c>
      <c r="E42" s="75">
        <v>358</v>
      </c>
      <c r="F42" s="74">
        <v>834</v>
      </c>
      <c r="G42" s="89"/>
    </row>
    <row r="43" spans="1:7" x14ac:dyDescent="0.3">
      <c r="A43" s="9" t="s">
        <v>138</v>
      </c>
      <c r="B43" s="74">
        <v>7199</v>
      </c>
      <c r="C43" s="74"/>
      <c r="D43" s="74">
        <v>6941.1569999999992</v>
      </c>
      <c r="F43" s="74">
        <v>815</v>
      </c>
      <c r="G43" s="89"/>
    </row>
    <row r="44" spans="1:7" x14ac:dyDescent="0.3">
      <c r="A44" s="9" t="s">
        <v>139</v>
      </c>
      <c r="B44" s="74">
        <v>6976</v>
      </c>
      <c r="C44" s="74"/>
      <c r="D44" s="74">
        <v>9725.0550000000003</v>
      </c>
      <c r="E44" s="74">
        <v>673</v>
      </c>
      <c r="F44" s="74">
        <v>1184</v>
      </c>
      <c r="G44" s="89"/>
    </row>
    <row r="45" spans="1:7" x14ac:dyDescent="0.3">
      <c r="A45" s="9" t="s">
        <v>140</v>
      </c>
      <c r="B45" s="74">
        <v>7514</v>
      </c>
      <c r="C45" s="74"/>
      <c r="D45" s="74">
        <v>16203.924000000001</v>
      </c>
      <c r="E45" s="74">
        <v>798</v>
      </c>
      <c r="F45" s="74">
        <v>1197</v>
      </c>
      <c r="G45" s="89"/>
    </row>
    <row r="46" spans="1:7" x14ac:dyDescent="0.3">
      <c r="A46" s="9" t="s">
        <v>141</v>
      </c>
      <c r="B46" s="74">
        <v>6564</v>
      </c>
      <c r="C46" s="74"/>
      <c r="D46" s="74">
        <v>10453.857</v>
      </c>
      <c r="E46" s="74">
        <v>732</v>
      </c>
      <c r="F46" s="74">
        <v>1445</v>
      </c>
      <c r="G46" s="89"/>
    </row>
    <row r="47" spans="1:7" x14ac:dyDescent="0.3">
      <c r="A47" s="9" t="s">
        <v>142</v>
      </c>
      <c r="B47" s="74">
        <v>7480</v>
      </c>
      <c r="C47" s="74"/>
      <c r="D47" s="74">
        <v>11486.28</v>
      </c>
      <c r="E47" s="74">
        <v>380</v>
      </c>
      <c r="F47" s="74">
        <v>1649</v>
      </c>
      <c r="G47" s="89"/>
    </row>
    <row r="48" spans="1:7" x14ac:dyDescent="0.3">
      <c r="A48" s="9" t="s">
        <v>143</v>
      </c>
      <c r="B48" s="74">
        <v>4352</v>
      </c>
      <c r="C48" s="74"/>
      <c r="D48" s="74">
        <v>6574.2529999999997</v>
      </c>
      <c r="E48" s="74">
        <v>163</v>
      </c>
      <c r="F48" s="74">
        <v>1520</v>
      </c>
      <c r="G48" s="89"/>
    </row>
    <row r="49" spans="1:7" x14ac:dyDescent="0.3">
      <c r="A49" s="9" t="s">
        <v>144</v>
      </c>
      <c r="B49" s="74">
        <v>995</v>
      </c>
      <c r="C49" s="74"/>
      <c r="D49" s="74">
        <v>1444.92</v>
      </c>
      <c r="E49" s="358"/>
      <c r="F49" s="74">
        <v>1322</v>
      </c>
      <c r="G49" s="89"/>
    </row>
    <row r="50" spans="1:7" x14ac:dyDescent="0.3">
      <c r="A50" s="9" t="s">
        <v>168</v>
      </c>
      <c r="C50" s="74"/>
      <c r="D50" s="74">
        <v>528.82399999999996</v>
      </c>
      <c r="E50" s="358"/>
      <c r="F50" s="74">
        <v>800</v>
      </c>
      <c r="G50" s="89"/>
    </row>
    <row r="51" spans="1:7" x14ac:dyDescent="0.3">
      <c r="A51" s="9" t="s">
        <v>169</v>
      </c>
      <c r="C51" s="74"/>
      <c r="D51" s="74">
        <v>81.712000000000003</v>
      </c>
      <c r="E51" s="358"/>
      <c r="F51" s="74">
        <v>300</v>
      </c>
    </row>
    <row r="52" spans="1:7" x14ac:dyDescent="0.3">
      <c r="A52" s="9" t="s">
        <v>170</v>
      </c>
      <c r="C52" s="74"/>
      <c r="D52" s="74">
        <v>0</v>
      </c>
      <c r="E52" s="358"/>
      <c r="F52" s="88"/>
    </row>
    <row r="55" spans="1:7" x14ac:dyDescent="0.3">
      <c r="E55" s="357"/>
      <c r="F55" s="88"/>
    </row>
    <row r="57" spans="1:7" x14ac:dyDescent="0.3">
      <c r="E57" s="88"/>
    </row>
    <row r="59" spans="1:7" x14ac:dyDescent="0.3">
      <c r="E59" s="358"/>
      <c r="F59" s="358"/>
    </row>
  </sheetData>
  <mergeCells count="12">
    <mergeCell ref="A1:O1"/>
    <mergeCell ref="A7:N7"/>
    <mergeCell ref="E11:E12"/>
    <mergeCell ref="A3:O3"/>
    <mergeCell ref="A4:O4"/>
    <mergeCell ref="A5:O5"/>
    <mergeCell ref="A6:O6"/>
    <mergeCell ref="F11:F12"/>
    <mergeCell ref="B10:D10"/>
    <mergeCell ref="B11:B12"/>
    <mergeCell ref="C11:C12"/>
    <mergeCell ref="D11:D12"/>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0A9C4-7C6F-4D4B-8E7A-1D93A7C6DDF4}">
  <dimension ref="A1:BO50"/>
  <sheetViews>
    <sheetView workbookViewId="0">
      <pane ySplit="7" topLeftCell="A8" activePane="bottomLeft" state="frozen"/>
      <selection pane="bottomLeft" activeCell="A2" sqref="A2"/>
    </sheetView>
  </sheetViews>
  <sheetFormatPr defaultColWidth="9.109375" defaultRowHeight="13.8" x14ac:dyDescent="0.3"/>
  <cols>
    <col min="1" max="1" width="13.44140625" style="11" customWidth="1"/>
    <col min="2" max="11" width="7.5546875" style="11" bestFit="1" customWidth="1"/>
    <col min="12" max="39" width="7.5546875" style="11" customWidth="1"/>
    <col min="40" max="40" width="7.5546875" style="11" bestFit="1" customWidth="1"/>
    <col min="41" max="41" width="7.6640625" style="11" customWidth="1"/>
    <col min="42" max="42" width="7.77734375" style="11" bestFit="1" customWidth="1"/>
    <col min="43" max="43" width="7.6640625" style="11" customWidth="1"/>
    <col min="44" max="44" width="8" style="11" customWidth="1"/>
    <col min="45" max="45" width="8.33203125" style="11" customWidth="1"/>
    <col min="46" max="46" width="7.88671875" style="11" customWidth="1"/>
    <col min="47" max="47" width="7.5546875" style="42" bestFit="1" customWidth="1"/>
    <col min="48" max="66" width="7.5546875" style="11" bestFit="1" customWidth="1"/>
    <col min="67" max="67" width="7" style="11" customWidth="1"/>
    <col min="68" max="16384" width="9.109375" style="11"/>
  </cols>
  <sheetData>
    <row r="1" spans="1:67" s="51" customFormat="1" ht="15.6" x14ac:dyDescent="0.3">
      <c r="A1" s="307" t="s">
        <v>246</v>
      </c>
      <c r="B1" s="307"/>
      <c r="C1" s="307"/>
      <c r="D1" s="307"/>
      <c r="E1" s="307"/>
      <c r="F1" s="307"/>
      <c r="G1" s="307"/>
      <c r="H1" s="307"/>
      <c r="I1" s="307"/>
      <c r="J1" s="307"/>
      <c r="K1" s="307"/>
      <c r="L1" s="307"/>
      <c r="AU1" s="297"/>
    </row>
    <row r="2" spans="1:67" customFormat="1" ht="14.4" x14ac:dyDescent="0.3">
      <c r="AU2" s="59"/>
    </row>
    <row r="3" spans="1:67" ht="27.6" customHeight="1" x14ac:dyDescent="0.3">
      <c r="A3" s="304" t="s">
        <v>638</v>
      </c>
      <c r="B3" s="304"/>
      <c r="C3" s="304"/>
      <c r="D3" s="304"/>
      <c r="E3" s="304"/>
      <c r="F3" s="304"/>
      <c r="G3" s="304"/>
      <c r="H3" s="304"/>
      <c r="I3" s="304"/>
      <c r="J3" s="304"/>
      <c r="K3" s="304"/>
      <c r="L3" s="304"/>
      <c r="M3" s="304"/>
      <c r="N3" s="304"/>
      <c r="O3" s="116"/>
      <c r="P3" s="116"/>
      <c r="Q3" s="116"/>
      <c r="R3" s="116"/>
      <c r="S3" s="116"/>
      <c r="T3" s="116"/>
    </row>
    <row r="4" spans="1:67" x14ac:dyDescent="0.3">
      <c r="A4" s="310" t="s">
        <v>23</v>
      </c>
      <c r="B4" s="310"/>
      <c r="C4" s="310"/>
      <c r="D4" s="310"/>
    </row>
    <row r="5" spans="1:67" s="51" customFormat="1" ht="15.6" x14ac:dyDescent="0.3">
      <c r="AK5" s="52"/>
      <c r="AU5" s="297"/>
    </row>
    <row r="6" spans="1:67" s="55" customFormat="1" x14ac:dyDescent="0.3">
      <c r="A6" s="284" t="s">
        <v>24</v>
      </c>
      <c r="B6" s="296" t="s">
        <v>25</v>
      </c>
      <c r="C6" s="296" t="s">
        <v>25</v>
      </c>
      <c r="D6" s="296" t="s">
        <v>25</v>
      </c>
      <c r="E6" s="255" t="s">
        <v>26</v>
      </c>
      <c r="F6" s="255" t="s">
        <v>26</v>
      </c>
      <c r="G6" s="255" t="s">
        <v>26</v>
      </c>
      <c r="H6" s="255" t="s">
        <v>27</v>
      </c>
      <c r="I6" s="255" t="s">
        <v>27</v>
      </c>
      <c r="J6" s="255" t="s">
        <v>28</v>
      </c>
      <c r="K6" s="255" t="s">
        <v>28</v>
      </c>
      <c r="L6" s="255" t="s">
        <v>28</v>
      </c>
      <c r="M6" s="255" t="s">
        <v>29</v>
      </c>
      <c r="N6" s="255" t="s">
        <v>30</v>
      </c>
      <c r="O6" s="255" t="s">
        <v>31</v>
      </c>
      <c r="P6" s="255" t="s">
        <v>31</v>
      </c>
      <c r="Q6" s="255" t="s">
        <v>32</v>
      </c>
      <c r="R6" s="255" t="s">
        <v>33</v>
      </c>
      <c r="S6" s="255" t="s">
        <v>34</v>
      </c>
      <c r="T6" s="255" t="s">
        <v>35</v>
      </c>
      <c r="U6" s="255" t="s">
        <v>36</v>
      </c>
      <c r="V6" s="255" t="s">
        <v>37</v>
      </c>
      <c r="W6" s="255" t="s">
        <v>38</v>
      </c>
      <c r="X6" s="255" t="s">
        <v>39</v>
      </c>
      <c r="Y6" s="255" t="s">
        <v>40</v>
      </c>
      <c r="Z6" s="255" t="s">
        <v>41</v>
      </c>
      <c r="AA6" s="255" t="s">
        <v>42</v>
      </c>
      <c r="AB6" s="255" t="s">
        <v>42</v>
      </c>
      <c r="AC6" s="255" t="s">
        <v>42</v>
      </c>
      <c r="AD6" s="255" t="s">
        <v>43</v>
      </c>
      <c r="AE6" s="255" t="s">
        <v>44</v>
      </c>
      <c r="AF6" s="255" t="s">
        <v>45</v>
      </c>
      <c r="AG6" s="255" t="s">
        <v>46</v>
      </c>
      <c r="AH6" s="255" t="s">
        <v>47</v>
      </c>
      <c r="AI6" s="255" t="s">
        <v>48</v>
      </c>
      <c r="AJ6" s="255" t="s">
        <v>48</v>
      </c>
      <c r="AK6" s="255" t="s">
        <v>49</v>
      </c>
      <c r="AL6" s="255" t="s">
        <v>50</v>
      </c>
      <c r="AM6" s="255" t="s">
        <v>51</v>
      </c>
      <c r="AN6" s="255" t="s">
        <v>52</v>
      </c>
      <c r="AO6" s="255" t="s">
        <v>53</v>
      </c>
      <c r="AP6" s="255" t="s">
        <v>54</v>
      </c>
      <c r="AQ6" s="255" t="s">
        <v>55</v>
      </c>
      <c r="AR6" s="255" t="s">
        <v>56</v>
      </c>
      <c r="AS6" s="255" t="s">
        <v>57</v>
      </c>
      <c r="AT6" s="255" t="s">
        <v>58</v>
      </c>
      <c r="AU6" s="255" t="s">
        <v>59</v>
      </c>
      <c r="AV6" s="255" t="s">
        <v>60</v>
      </c>
      <c r="AW6" s="255" t="s">
        <v>61</v>
      </c>
      <c r="AX6" s="255" t="s">
        <v>62</v>
      </c>
      <c r="AY6" s="255" t="s">
        <v>63</v>
      </c>
      <c r="AZ6" s="255" t="s">
        <v>64</v>
      </c>
      <c r="BA6" s="255" t="s">
        <v>65</v>
      </c>
      <c r="BB6" s="255" t="s">
        <v>66</v>
      </c>
      <c r="BC6" s="255" t="s">
        <v>67</v>
      </c>
      <c r="BD6" s="255" t="s">
        <v>68</v>
      </c>
      <c r="BE6" s="255" t="s">
        <v>69</v>
      </c>
      <c r="BF6" s="255" t="s">
        <v>70</v>
      </c>
      <c r="BG6" s="255" t="s">
        <v>71</v>
      </c>
      <c r="BH6" s="255" t="s">
        <v>72</v>
      </c>
      <c r="BI6" s="255" t="s">
        <v>73</v>
      </c>
      <c r="BJ6" s="255" t="s">
        <v>74</v>
      </c>
      <c r="BK6" s="255" t="s">
        <v>75</v>
      </c>
      <c r="BL6" s="255" t="s">
        <v>76</v>
      </c>
      <c r="BM6" s="255" t="s">
        <v>77</v>
      </c>
      <c r="BN6" s="255" t="s">
        <v>78</v>
      </c>
    </row>
    <row r="7" spans="1:67" s="40" customFormat="1" x14ac:dyDescent="0.3">
      <c r="A7" s="11" t="s">
        <v>79</v>
      </c>
      <c r="B7" s="53" t="s">
        <v>80</v>
      </c>
      <c r="C7" s="53" t="s">
        <v>81</v>
      </c>
      <c r="D7" s="53" t="s">
        <v>82</v>
      </c>
      <c r="E7" s="53" t="s">
        <v>83</v>
      </c>
      <c r="F7" s="53" t="s">
        <v>84</v>
      </c>
      <c r="G7" s="53" t="s">
        <v>85</v>
      </c>
      <c r="H7" s="53" t="s">
        <v>86</v>
      </c>
      <c r="I7" s="53" t="s">
        <v>87</v>
      </c>
      <c r="J7" s="53" t="s">
        <v>88</v>
      </c>
      <c r="K7" s="53" t="s">
        <v>89</v>
      </c>
      <c r="L7" s="53" t="s">
        <v>90</v>
      </c>
      <c r="M7" s="53" t="s">
        <v>91</v>
      </c>
      <c r="N7" s="53" t="s">
        <v>92</v>
      </c>
      <c r="O7" s="53" t="s">
        <v>93</v>
      </c>
      <c r="P7" s="53" t="s">
        <v>94</v>
      </c>
      <c r="Q7" s="53" t="s">
        <v>95</v>
      </c>
      <c r="R7" s="53" t="s">
        <v>96</v>
      </c>
      <c r="S7" s="53" t="s">
        <v>97</v>
      </c>
      <c r="T7" s="53" t="s">
        <v>98</v>
      </c>
      <c r="U7" s="53" t="s">
        <v>99</v>
      </c>
      <c r="V7" s="53" t="s">
        <v>100</v>
      </c>
      <c r="W7" s="53" t="s">
        <v>101</v>
      </c>
      <c r="X7" s="53" t="s">
        <v>102</v>
      </c>
      <c r="Y7" s="53" t="s">
        <v>103</v>
      </c>
      <c r="Z7" s="53" t="s">
        <v>104</v>
      </c>
      <c r="AA7" s="53" t="s">
        <v>105</v>
      </c>
      <c r="AB7" s="53" t="s">
        <v>106</v>
      </c>
      <c r="AC7" s="53" t="s">
        <v>107</v>
      </c>
      <c r="AD7" s="53" t="s">
        <v>108</v>
      </c>
      <c r="AE7" s="53" t="s">
        <v>109</v>
      </c>
      <c r="AF7" s="53" t="s">
        <v>110</v>
      </c>
      <c r="AG7" s="54" t="s">
        <v>111</v>
      </c>
      <c r="AH7" s="54" t="s">
        <v>112</v>
      </c>
      <c r="AI7" s="54" t="s">
        <v>113</v>
      </c>
      <c r="AJ7" s="54" t="s">
        <v>114</v>
      </c>
      <c r="AK7" s="54" t="s">
        <v>115</v>
      </c>
      <c r="AL7" s="54" t="s">
        <v>116</v>
      </c>
      <c r="AM7" s="54" t="s">
        <v>117</v>
      </c>
      <c r="AN7" s="54" t="s">
        <v>118</v>
      </c>
      <c r="AO7" s="54" t="s">
        <v>119</v>
      </c>
      <c r="AP7" s="54" t="s">
        <v>120</v>
      </c>
      <c r="AQ7" s="54" t="s">
        <v>121</v>
      </c>
      <c r="AR7" s="54" t="s">
        <v>122</v>
      </c>
      <c r="AS7" s="54" t="s">
        <v>123</v>
      </c>
      <c r="AT7" s="54" t="s">
        <v>124</v>
      </c>
      <c r="AU7" s="184" t="s">
        <v>125</v>
      </c>
      <c r="AV7" s="54" t="s">
        <v>126</v>
      </c>
      <c r="AW7" s="54" t="s">
        <v>127</v>
      </c>
      <c r="AX7" s="54" t="s">
        <v>128</v>
      </c>
      <c r="AY7" s="54" t="s">
        <v>129</v>
      </c>
      <c r="AZ7" s="54" t="s">
        <v>130</v>
      </c>
      <c r="BA7" s="54" t="s">
        <v>131</v>
      </c>
      <c r="BB7" s="54" t="s">
        <v>132</v>
      </c>
      <c r="BC7" s="54" t="s">
        <v>133</v>
      </c>
      <c r="BD7" s="54" t="s">
        <v>134</v>
      </c>
      <c r="BE7" s="54" t="s">
        <v>135</v>
      </c>
      <c r="BF7" s="54" t="s">
        <v>136</v>
      </c>
      <c r="BG7" s="54" t="s">
        <v>137</v>
      </c>
      <c r="BH7" s="54" t="s">
        <v>138</v>
      </c>
      <c r="BI7" s="54" t="s">
        <v>139</v>
      </c>
      <c r="BJ7" s="54" t="s">
        <v>140</v>
      </c>
      <c r="BK7" s="54" t="s">
        <v>141</v>
      </c>
      <c r="BL7" s="54" t="s">
        <v>142</v>
      </c>
      <c r="BM7" s="54" t="s">
        <v>143</v>
      </c>
      <c r="BN7" s="54" t="s">
        <v>144</v>
      </c>
      <c r="BO7" s="54"/>
    </row>
    <row r="8" spans="1:67" x14ac:dyDescent="0.3">
      <c r="A8" s="40" t="s">
        <v>145</v>
      </c>
    </row>
    <row r="9" spans="1:67" s="57" customFormat="1" x14ac:dyDescent="0.3">
      <c r="A9" s="57" t="s">
        <v>146</v>
      </c>
      <c r="B9" s="57">
        <v>0</v>
      </c>
      <c r="C9" s="57">
        <v>0</v>
      </c>
      <c r="D9" s="57">
        <v>1</v>
      </c>
      <c r="E9" s="57">
        <v>2</v>
      </c>
      <c r="F9" s="57">
        <v>0</v>
      </c>
      <c r="G9" s="57">
        <v>2</v>
      </c>
      <c r="H9" s="57">
        <v>0</v>
      </c>
      <c r="I9" s="57">
        <v>1</v>
      </c>
      <c r="AO9" s="57">
        <v>19</v>
      </c>
      <c r="AP9" s="57">
        <v>10</v>
      </c>
      <c r="AQ9" s="57">
        <v>7</v>
      </c>
      <c r="AR9" s="57">
        <v>5</v>
      </c>
      <c r="AS9" s="57">
        <v>7</v>
      </c>
      <c r="AT9" s="57">
        <v>9</v>
      </c>
      <c r="AU9" s="359">
        <v>10</v>
      </c>
      <c r="AV9" s="57">
        <v>18</v>
      </c>
      <c r="AW9" s="57">
        <v>11</v>
      </c>
      <c r="AX9" s="57">
        <v>23</v>
      </c>
      <c r="AY9" s="57">
        <v>33</v>
      </c>
      <c r="AZ9" s="57">
        <v>12</v>
      </c>
      <c r="BA9" s="57">
        <v>25</v>
      </c>
      <c r="BB9" s="57">
        <v>13</v>
      </c>
      <c r="BC9" s="57">
        <v>22</v>
      </c>
      <c r="BD9" s="57">
        <v>26</v>
      </c>
      <c r="BE9" s="57">
        <v>25</v>
      </c>
      <c r="BF9" s="57">
        <v>51</v>
      </c>
      <c r="BG9" s="57">
        <v>49</v>
      </c>
      <c r="BH9" s="57">
        <v>46</v>
      </c>
      <c r="BI9" s="57">
        <v>38</v>
      </c>
      <c r="BJ9" s="57">
        <v>28</v>
      </c>
      <c r="BK9" s="57">
        <v>51</v>
      </c>
      <c r="BL9" s="57">
        <v>54</v>
      </c>
      <c r="BM9" s="57">
        <v>55</v>
      </c>
      <c r="BN9" s="57">
        <v>26</v>
      </c>
    </row>
    <row r="10" spans="1:67" s="57" customFormat="1" x14ac:dyDescent="0.3">
      <c r="A10" s="57" t="s">
        <v>147</v>
      </c>
      <c r="B10" s="57">
        <v>1</v>
      </c>
      <c r="C10" s="57">
        <v>28</v>
      </c>
      <c r="D10" s="57">
        <v>14</v>
      </c>
      <c r="E10" s="57">
        <v>32</v>
      </c>
      <c r="F10" s="57">
        <v>17</v>
      </c>
      <c r="G10" s="57">
        <v>39</v>
      </c>
      <c r="H10" s="57">
        <v>34</v>
      </c>
      <c r="I10" s="57">
        <v>27</v>
      </c>
      <c r="AO10" s="57">
        <v>193</v>
      </c>
      <c r="AP10" s="57">
        <v>105</v>
      </c>
      <c r="AQ10" s="57">
        <v>61</v>
      </c>
      <c r="AR10" s="57">
        <v>74</v>
      </c>
      <c r="AS10" s="57">
        <v>94</v>
      </c>
      <c r="AT10" s="57">
        <v>81</v>
      </c>
      <c r="AU10" s="359">
        <v>81</v>
      </c>
      <c r="AV10" s="57">
        <v>102</v>
      </c>
      <c r="AW10" s="57">
        <v>107</v>
      </c>
      <c r="AX10" s="57">
        <v>140</v>
      </c>
      <c r="AY10" s="57">
        <v>130</v>
      </c>
      <c r="AZ10" s="57">
        <v>103</v>
      </c>
      <c r="BA10" s="57">
        <v>97</v>
      </c>
      <c r="BB10" s="57">
        <v>105</v>
      </c>
      <c r="BC10" s="57">
        <v>124</v>
      </c>
      <c r="BD10" s="57">
        <v>132</v>
      </c>
      <c r="BE10" s="57">
        <v>172</v>
      </c>
      <c r="BF10" s="57">
        <v>175</v>
      </c>
      <c r="BG10" s="57">
        <v>229</v>
      </c>
      <c r="BH10" s="57">
        <v>227</v>
      </c>
      <c r="BI10" s="57">
        <v>130</v>
      </c>
      <c r="BJ10" s="57">
        <v>143</v>
      </c>
      <c r="BK10" s="57">
        <v>175</v>
      </c>
      <c r="BL10" s="57">
        <v>161</v>
      </c>
      <c r="BM10" s="57">
        <v>179</v>
      </c>
      <c r="BN10" s="57">
        <v>85</v>
      </c>
    </row>
    <row r="11" spans="1:67" s="57" customFormat="1" x14ac:dyDescent="0.3">
      <c r="A11" s="57" t="s">
        <v>148</v>
      </c>
      <c r="B11" s="57">
        <v>7</v>
      </c>
      <c r="C11" s="57">
        <v>91</v>
      </c>
      <c r="D11" s="57">
        <v>90</v>
      </c>
      <c r="E11" s="57">
        <v>80</v>
      </c>
      <c r="F11" s="57">
        <v>94</v>
      </c>
      <c r="G11" s="57">
        <v>218</v>
      </c>
      <c r="H11" s="57">
        <v>170</v>
      </c>
      <c r="I11" s="57">
        <v>170</v>
      </c>
      <c r="AO11" s="57">
        <v>287</v>
      </c>
      <c r="AP11" s="57">
        <v>190</v>
      </c>
      <c r="AQ11" s="57">
        <v>139</v>
      </c>
      <c r="AR11" s="57">
        <v>157</v>
      </c>
      <c r="AS11" s="57">
        <v>196</v>
      </c>
      <c r="AT11" s="57">
        <v>162</v>
      </c>
      <c r="AU11" s="359">
        <v>184</v>
      </c>
      <c r="AV11" s="57">
        <v>186</v>
      </c>
      <c r="AW11" s="57">
        <v>215</v>
      </c>
      <c r="AX11" s="57">
        <v>219</v>
      </c>
      <c r="AY11" s="57">
        <v>251</v>
      </c>
      <c r="AZ11" s="57">
        <v>162</v>
      </c>
      <c r="BA11" s="57">
        <v>152</v>
      </c>
      <c r="BB11" s="57">
        <v>144</v>
      </c>
      <c r="BC11" s="57">
        <v>159</v>
      </c>
      <c r="BD11" s="57">
        <v>157</v>
      </c>
      <c r="BE11" s="57">
        <v>178</v>
      </c>
      <c r="BF11" s="57">
        <v>177</v>
      </c>
      <c r="BG11" s="57">
        <v>192</v>
      </c>
      <c r="BH11" s="57">
        <v>192</v>
      </c>
      <c r="BI11" s="57">
        <v>117</v>
      </c>
      <c r="BJ11" s="57">
        <v>176</v>
      </c>
      <c r="BK11" s="57">
        <v>121</v>
      </c>
      <c r="BL11" s="57">
        <v>133</v>
      </c>
      <c r="BM11" s="57">
        <v>138</v>
      </c>
      <c r="BN11" s="57">
        <v>106</v>
      </c>
    </row>
    <row r="12" spans="1:67" s="57" customFormat="1" x14ac:dyDescent="0.3">
      <c r="A12" s="57" t="s">
        <v>149</v>
      </c>
      <c r="B12" s="57">
        <v>18</v>
      </c>
      <c r="C12" s="57">
        <v>223</v>
      </c>
      <c r="D12" s="57">
        <v>253</v>
      </c>
      <c r="E12" s="57">
        <v>263</v>
      </c>
      <c r="F12" s="57">
        <v>265</v>
      </c>
      <c r="G12" s="57">
        <v>382</v>
      </c>
      <c r="H12" s="57">
        <v>303</v>
      </c>
      <c r="I12" s="57">
        <v>314</v>
      </c>
      <c r="AO12" s="57">
        <v>704</v>
      </c>
      <c r="AP12" s="57">
        <v>507</v>
      </c>
      <c r="AQ12" s="57">
        <v>394</v>
      </c>
      <c r="AR12" s="57">
        <v>471</v>
      </c>
      <c r="AS12" s="57">
        <v>521</v>
      </c>
      <c r="AT12" s="57">
        <v>395</v>
      </c>
      <c r="AU12" s="359">
        <v>509</v>
      </c>
      <c r="AV12" s="57">
        <v>510</v>
      </c>
      <c r="AW12" s="57">
        <v>586</v>
      </c>
      <c r="AX12" s="57">
        <v>586</v>
      </c>
      <c r="AY12" s="57">
        <v>624</v>
      </c>
      <c r="AZ12" s="57">
        <v>433</v>
      </c>
      <c r="BA12" s="57">
        <v>335</v>
      </c>
      <c r="BB12" s="57">
        <v>384</v>
      </c>
      <c r="BC12" s="57">
        <v>502</v>
      </c>
      <c r="BD12" s="57">
        <v>473</v>
      </c>
      <c r="BE12" s="57">
        <v>539</v>
      </c>
      <c r="BF12" s="57">
        <v>587</v>
      </c>
      <c r="BG12" s="57">
        <v>591</v>
      </c>
      <c r="BH12" s="57">
        <v>510</v>
      </c>
      <c r="BI12" s="57">
        <v>412</v>
      </c>
      <c r="BJ12" s="57">
        <v>432</v>
      </c>
      <c r="BK12" s="57">
        <v>351</v>
      </c>
      <c r="BL12" s="57">
        <v>327</v>
      </c>
      <c r="BM12" s="57">
        <v>345</v>
      </c>
      <c r="BN12" s="57">
        <v>229</v>
      </c>
    </row>
    <row r="13" spans="1:67" s="57" customFormat="1" x14ac:dyDescent="0.3">
      <c r="A13" s="57" t="s">
        <v>150</v>
      </c>
      <c r="B13" s="57">
        <v>54</v>
      </c>
      <c r="C13" s="57">
        <v>435</v>
      </c>
      <c r="D13" s="57">
        <v>484</v>
      </c>
      <c r="E13" s="57">
        <v>570</v>
      </c>
      <c r="F13" s="57">
        <v>539</v>
      </c>
      <c r="G13" s="57">
        <v>714</v>
      </c>
      <c r="H13" s="57">
        <v>680</v>
      </c>
      <c r="I13" s="57">
        <v>679</v>
      </c>
      <c r="AO13" s="57">
        <v>1750</v>
      </c>
      <c r="AP13" s="57">
        <v>1177</v>
      </c>
      <c r="AQ13" s="57">
        <v>993</v>
      </c>
      <c r="AR13" s="57">
        <v>1137</v>
      </c>
      <c r="AS13" s="57">
        <v>1241</v>
      </c>
      <c r="AT13" s="57">
        <v>1059</v>
      </c>
      <c r="AU13" s="359">
        <v>1248</v>
      </c>
      <c r="AV13" s="57">
        <v>1349</v>
      </c>
      <c r="AW13" s="57">
        <v>1509</v>
      </c>
      <c r="AX13" s="57">
        <v>1513</v>
      </c>
      <c r="AY13" s="57">
        <v>1672</v>
      </c>
      <c r="AZ13" s="57">
        <v>1194</v>
      </c>
      <c r="BA13" s="57">
        <v>995</v>
      </c>
      <c r="BB13" s="57">
        <v>1056</v>
      </c>
      <c r="BC13" s="57">
        <v>1363</v>
      </c>
      <c r="BD13" s="57">
        <v>1239</v>
      </c>
      <c r="BE13" s="57">
        <v>1520</v>
      </c>
      <c r="BF13" s="57">
        <v>1500</v>
      </c>
      <c r="BG13" s="57">
        <v>1571</v>
      </c>
      <c r="BH13" s="57">
        <v>1367</v>
      </c>
      <c r="BI13" s="57">
        <v>1012</v>
      </c>
      <c r="BJ13" s="57">
        <v>1080</v>
      </c>
      <c r="BK13" s="57">
        <v>930</v>
      </c>
      <c r="BL13" s="57">
        <v>875</v>
      </c>
      <c r="BM13" s="57">
        <v>966</v>
      </c>
      <c r="BN13" s="57">
        <v>654</v>
      </c>
    </row>
    <row r="14" spans="1:67" s="57" customFormat="1" x14ac:dyDescent="0.3">
      <c r="A14" s="57" t="s">
        <v>151</v>
      </c>
      <c r="B14" s="57">
        <v>49</v>
      </c>
      <c r="C14" s="57">
        <v>529</v>
      </c>
      <c r="D14" s="57">
        <v>584</v>
      </c>
      <c r="E14" s="57">
        <v>604</v>
      </c>
      <c r="F14" s="57">
        <v>711</v>
      </c>
      <c r="G14" s="57">
        <v>808</v>
      </c>
      <c r="H14" s="57">
        <v>902</v>
      </c>
      <c r="I14" s="57">
        <v>996</v>
      </c>
      <c r="AO14" s="57">
        <v>3222</v>
      </c>
      <c r="AP14" s="57">
        <v>2192</v>
      </c>
      <c r="AQ14" s="57">
        <v>2019</v>
      </c>
      <c r="AR14" s="57">
        <v>2226</v>
      </c>
      <c r="AS14" s="57">
        <v>2387</v>
      </c>
      <c r="AT14" s="57">
        <v>2034</v>
      </c>
      <c r="AU14" s="359">
        <v>2379</v>
      </c>
      <c r="AV14" s="57">
        <v>2424</v>
      </c>
      <c r="AW14" s="57">
        <v>2729</v>
      </c>
      <c r="AX14" s="57">
        <v>2716</v>
      </c>
      <c r="AY14" s="57">
        <v>2966</v>
      </c>
      <c r="AZ14" s="57">
        <v>2068</v>
      </c>
      <c r="BA14" s="57">
        <v>1873</v>
      </c>
      <c r="BB14" s="57">
        <v>1968</v>
      </c>
      <c r="BC14" s="57">
        <v>2572</v>
      </c>
      <c r="BD14" s="57">
        <v>2388</v>
      </c>
      <c r="BE14" s="57">
        <v>2862</v>
      </c>
      <c r="BF14" s="57">
        <v>2775</v>
      </c>
      <c r="BG14" s="57">
        <v>3003</v>
      </c>
      <c r="BH14" s="57">
        <v>2841</v>
      </c>
      <c r="BI14" s="57">
        <v>2072</v>
      </c>
      <c r="BJ14" s="57">
        <v>2191</v>
      </c>
      <c r="BK14" s="57">
        <v>1977</v>
      </c>
      <c r="BL14" s="57">
        <v>1959</v>
      </c>
      <c r="BM14" s="57">
        <v>2016</v>
      </c>
      <c r="BN14" s="57">
        <v>1288</v>
      </c>
    </row>
    <row r="15" spans="1:67" s="57" customFormat="1" x14ac:dyDescent="0.3">
      <c r="A15" s="57" t="s">
        <v>152</v>
      </c>
      <c r="B15" s="57">
        <v>63</v>
      </c>
      <c r="C15" s="57">
        <v>695</v>
      </c>
      <c r="D15" s="57">
        <v>699</v>
      </c>
      <c r="E15" s="57">
        <v>704</v>
      </c>
      <c r="F15" s="57">
        <v>798</v>
      </c>
      <c r="G15" s="57">
        <v>773</v>
      </c>
      <c r="H15" s="57">
        <v>868</v>
      </c>
      <c r="I15" s="57">
        <v>814</v>
      </c>
      <c r="AO15" s="57">
        <v>2905</v>
      </c>
      <c r="AP15" s="57">
        <v>2157</v>
      </c>
      <c r="AQ15" s="57">
        <v>1915</v>
      </c>
      <c r="AR15" s="57">
        <v>2324</v>
      </c>
      <c r="AS15" s="57">
        <v>2439</v>
      </c>
      <c r="AT15" s="57">
        <v>2191</v>
      </c>
      <c r="AU15" s="359">
        <v>2577</v>
      </c>
      <c r="AV15" s="57">
        <v>2676</v>
      </c>
      <c r="AW15" s="57">
        <v>3104</v>
      </c>
      <c r="AX15" s="57">
        <v>3126</v>
      </c>
      <c r="AY15" s="57">
        <v>3283</v>
      </c>
      <c r="AZ15" s="57">
        <v>2477</v>
      </c>
      <c r="BA15" s="57">
        <v>2118</v>
      </c>
      <c r="BB15" s="57">
        <v>2432</v>
      </c>
      <c r="BC15" s="57">
        <v>2837</v>
      </c>
      <c r="BD15" s="57">
        <v>2638</v>
      </c>
      <c r="BE15" s="57">
        <v>3088</v>
      </c>
      <c r="BF15" s="57">
        <v>2992</v>
      </c>
      <c r="BG15" s="57">
        <v>3286</v>
      </c>
      <c r="BH15" s="57">
        <v>2917</v>
      </c>
      <c r="BI15" s="57">
        <v>2111</v>
      </c>
      <c r="BJ15" s="57">
        <v>2397</v>
      </c>
      <c r="BK15" s="57">
        <v>2214</v>
      </c>
      <c r="BL15" s="57">
        <v>2259</v>
      </c>
      <c r="BM15" s="57">
        <v>2317</v>
      </c>
      <c r="BN15" s="57">
        <v>1553</v>
      </c>
    </row>
    <row r="16" spans="1:67" s="57" customFormat="1" x14ac:dyDescent="0.3">
      <c r="A16" s="57" t="s">
        <v>153</v>
      </c>
      <c r="B16" s="57">
        <v>48</v>
      </c>
      <c r="C16" s="57">
        <v>512</v>
      </c>
      <c r="D16" s="57">
        <v>527</v>
      </c>
      <c r="E16" s="57">
        <v>538</v>
      </c>
      <c r="F16" s="57">
        <v>568</v>
      </c>
      <c r="G16" s="57">
        <v>540</v>
      </c>
      <c r="H16" s="57">
        <v>611</v>
      </c>
      <c r="I16" s="57">
        <v>609</v>
      </c>
      <c r="AO16" s="57">
        <v>2008</v>
      </c>
      <c r="AP16" s="57">
        <v>1439</v>
      </c>
      <c r="AQ16" s="57">
        <v>1373</v>
      </c>
      <c r="AR16" s="57">
        <v>1585</v>
      </c>
      <c r="AS16" s="57">
        <v>1614</v>
      </c>
      <c r="AT16" s="57">
        <v>1384</v>
      </c>
      <c r="AU16" s="359">
        <v>1685</v>
      </c>
      <c r="AV16" s="57">
        <v>1573</v>
      </c>
      <c r="AW16" s="57">
        <v>1888</v>
      </c>
      <c r="AX16" s="57">
        <v>1928</v>
      </c>
      <c r="AY16" s="57">
        <v>2076</v>
      </c>
      <c r="AZ16" s="57">
        <v>1515</v>
      </c>
      <c r="BA16" s="57">
        <v>1350</v>
      </c>
      <c r="BB16" s="57">
        <v>1589</v>
      </c>
      <c r="BC16" s="57">
        <v>1838</v>
      </c>
      <c r="BD16" s="57">
        <v>1801</v>
      </c>
      <c r="BE16" s="57">
        <v>2061</v>
      </c>
      <c r="BF16" s="57">
        <v>2061</v>
      </c>
      <c r="BG16" s="57">
        <v>2361</v>
      </c>
      <c r="BH16" s="57">
        <v>2124</v>
      </c>
      <c r="BI16" s="57">
        <v>1730</v>
      </c>
      <c r="BJ16" s="57">
        <v>1680</v>
      </c>
      <c r="BK16" s="57">
        <v>1850</v>
      </c>
      <c r="BL16" s="57">
        <v>1915</v>
      </c>
      <c r="BM16" s="57">
        <v>1997</v>
      </c>
      <c r="BN16" s="57">
        <v>1125</v>
      </c>
    </row>
    <row r="17" spans="1:66" s="57" customFormat="1" x14ac:dyDescent="0.3">
      <c r="A17" s="57" t="s">
        <v>154</v>
      </c>
      <c r="B17" s="57">
        <v>0</v>
      </c>
      <c r="C17" s="57">
        <v>22</v>
      </c>
      <c r="D17" s="57">
        <v>48</v>
      </c>
      <c r="E17" s="57">
        <v>73</v>
      </c>
      <c r="F17" s="57">
        <v>81</v>
      </c>
      <c r="G17" s="57">
        <v>124</v>
      </c>
      <c r="H17" s="57">
        <v>110</v>
      </c>
      <c r="I17" s="57">
        <v>110</v>
      </c>
      <c r="AO17" s="57">
        <v>789</v>
      </c>
      <c r="AP17" s="57">
        <v>333</v>
      </c>
      <c r="AQ17" s="57">
        <v>256</v>
      </c>
      <c r="AR17" s="57">
        <v>205</v>
      </c>
      <c r="AS17" s="57">
        <v>195</v>
      </c>
      <c r="AT17" s="57">
        <v>306</v>
      </c>
      <c r="AU17" s="359">
        <v>257</v>
      </c>
      <c r="AV17" s="57">
        <v>271</v>
      </c>
      <c r="AW17" s="57">
        <v>365</v>
      </c>
      <c r="AX17" s="57">
        <v>284</v>
      </c>
      <c r="AY17" s="57">
        <v>282</v>
      </c>
      <c r="AZ17" s="57">
        <v>164</v>
      </c>
      <c r="BA17" s="57">
        <v>116</v>
      </c>
      <c r="BB17" s="57">
        <v>130</v>
      </c>
      <c r="BC17" s="57">
        <v>170</v>
      </c>
      <c r="BD17" s="57">
        <v>168</v>
      </c>
      <c r="BE17" s="57">
        <v>266</v>
      </c>
      <c r="BF17" s="57">
        <v>240</v>
      </c>
      <c r="BG17" s="57">
        <v>235</v>
      </c>
      <c r="BH17" s="57">
        <v>218</v>
      </c>
      <c r="BI17" s="57">
        <v>69</v>
      </c>
      <c r="BJ17" s="57">
        <v>180</v>
      </c>
      <c r="BK17" s="57">
        <v>217</v>
      </c>
      <c r="BL17" s="57">
        <v>220</v>
      </c>
      <c r="BM17" s="57">
        <v>200</v>
      </c>
      <c r="BN17" s="57">
        <v>172</v>
      </c>
    </row>
    <row r="18" spans="1:66" s="57" customFormat="1" x14ac:dyDescent="0.3">
      <c r="A18" s="57" t="s">
        <v>155</v>
      </c>
      <c r="B18" s="57">
        <v>240</v>
      </c>
      <c r="C18" s="57">
        <v>2535</v>
      </c>
      <c r="D18" s="57">
        <v>2700</v>
      </c>
      <c r="E18" s="57">
        <v>2866</v>
      </c>
      <c r="F18" s="57">
        <v>3073</v>
      </c>
      <c r="G18" s="57">
        <v>3600</v>
      </c>
      <c r="H18" s="57">
        <v>3678</v>
      </c>
      <c r="I18" s="57">
        <v>3720</v>
      </c>
      <c r="AO18" s="57">
        <v>11886</v>
      </c>
      <c r="AP18" s="57">
        <v>8110</v>
      </c>
      <c r="AQ18" s="57">
        <v>7157</v>
      </c>
      <c r="AR18" s="57">
        <v>8184</v>
      </c>
      <c r="AS18" s="57">
        <v>8694</v>
      </c>
      <c r="AT18" s="57">
        <v>7621</v>
      </c>
      <c r="AU18" s="359">
        <v>8673</v>
      </c>
      <c r="AV18" s="57">
        <v>8838</v>
      </c>
      <c r="AW18" s="57">
        <v>10149</v>
      </c>
      <c r="AX18" s="57">
        <v>10251</v>
      </c>
      <c r="AY18" s="57">
        <v>11035</v>
      </c>
      <c r="AZ18" s="57">
        <v>7964</v>
      </c>
      <c r="BA18" s="57">
        <v>6945</v>
      </c>
      <c r="BB18" s="57">
        <v>7691</v>
      </c>
      <c r="BC18" s="57">
        <v>9417</v>
      </c>
      <c r="BD18" s="57">
        <v>8854</v>
      </c>
      <c r="BE18" s="57">
        <v>10445</v>
      </c>
      <c r="BF18" s="57">
        <v>10318</v>
      </c>
      <c r="BG18" s="57">
        <v>11282</v>
      </c>
      <c r="BH18" s="57">
        <v>10224</v>
      </c>
      <c r="BI18" s="57">
        <v>7622</v>
      </c>
      <c r="BJ18" s="57">
        <v>8127</v>
      </c>
      <c r="BK18" s="57">
        <v>7669</v>
      </c>
      <c r="BL18" s="57">
        <v>7683</v>
      </c>
      <c r="BM18" s="57">
        <v>8013</v>
      </c>
      <c r="BN18" s="57">
        <v>5238</v>
      </c>
    </row>
    <row r="19" spans="1:66" s="57" customFormat="1" x14ac:dyDescent="0.3">
      <c r="A19" s="278" t="s">
        <v>156</v>
      </c>
      <c r="AU19" s="283"/>
    </row>
    <row r="20" spans="1:66" s="57" customFormat="1" x14ac:dyDescent="0.3">
      <c r="A20" s="57" t="s">
        <v>157</v>
      </c>
      <c r="B20" s="57">
        <v>0</v>
      </c>
      <c r="C20" s="57">
        <v>3</v>
      </c>
      <c r="D20" s="57">
        <v>2</v>
      </c>
      <c r="E20" s="57">
        <v>0</v>
      </c>
      <c r="F20" s="57">
        <v>0</v>
      </c>
      <c r="G20" s="57">
        <v>1</v>
      </c>
      <c r="H20" s="57">
        <v>0</v>
      </c>
      <c r="I20" s="57">
        <v>3</v>
      </c>
      <c r="AO20" s="57">
        <v>1</v>
      </c>
      <c r="AP20" s="57">
        <v>3</v>
      </c>
      <c r="AQ20" s="57">
        <v>3</v>
      </c>
      <c r="AR20" s="57">
        <v>7</v>
      </c>
      <c r="AS20" s="57">
        <v>1</v>
      </c>
      <c r="AT20" s="57">
        <v>4</v>
      </c>
      <c r="AU20" s="283">
        <v>2</v>
      </c>
      <c r="AV20" s="57">
        <v>6</v>
      </c>
      <c r="AW20" s="57">
        <v>1</v>
      </c>
      <c r="AX20" s="57">
        <v>1</v>
      </c>
      <c r="AY20" s="57">
        <v>14</v>
      </c>
      <c r="AZ20" s="57">
        <v>1</v>
      </c>
      <c r="BA20" s="57">
        <v>13</v>
      </c>
      <c r="BB20" s="57">
        <v>3</v>
      </c>
      <c r="BC20" s="57">
        <v>4</v>
      </c>
      <c r="BD20" s="57">
        <v>6</v>
      </c>
      <c r="BE20" s="57">
        <v>9</v>
      </c>
      <c r="BF20" s="57">
        <v>10</v>
      </c>
      <c r="BG20" s="57">
        <v>8</v>
      </c>
      <c r="BH20" s="57">
        <v>12</v>
      </c>
      <c r="BI20" s="57">
        <v>8</v>
      </c>
      <c r="BJ20" s="57">
        <v>2</v>
      </c>
      <c r="BK20" s="57">
        <v>21</v>
      </c>
      <c r="BL20" s="57">
        <v>26</v>
      </c>
      <c r="BM20" s="57">
        <v>18</v>
      </c>
      <c r="BN20" s="57">
        <v>5</v>
      </c>
    </row>
    <row r="21" spans="1:66" s="57" customFormat="1" ht="13.5" customHeight="1" x14ac:dyDescent="0.3">
      <c r="A21" s="57" t="s">
        <v>147</v>
      </c>
      <c r="B21" s="57">
        <v>2</v>
      </c>
      <c r="C21" s="57">
        <v>6</v>
      </c>
      <c r="D21" s="57">
        <v>8</v>
      </c>
      <c r="E21" s="57">
        <v>11</v>
      </c>
      <c r="F21" s="57">
        <v>7</v>
      </c>
      <c r="G21" s="57">
        <v>14</v>
      </c>
      <c r="H21" s="57">
        <v>13</v>
      </c>
      <c r="I21" s="57">
        <v>15</v>
      </c>
      <c r="AO21" s="57">
        <v>17</v>
      </c>
      <c r="AP21" s="57">
        <v>24</v>
      </c>
      <c r="AQ21" s="57">
        <v>5</v>
      </c>
      <c r="AR21" s="57">
        <v>12</v>
      </c>
      <c r="AS21" s="57">
        <v>13</v>
      </c>
      <c r="AT21" s="57">
        <v>3</v>
      </c>
      <c r="AU21" s="283">
        <v>7</v>
      </c>
      <c r="AV21" s="57">
        <v>10</v>
      </c>
      <c r="AW21" s="57">
        <v>16</v>
      </c>
      <c r="AX21" s="57">
        <v>6</v>
      </c>
      <c r="AY21" s="57">
        <v>9</v>
      </c>
      <c r="AZ21" s="57">
        <v>14</v>
      </c>
      <c r="BA21" s="57">
        <v>10</v>
      </c>
      <c r="BB21" s="57">
        <v>8</v>
      </c>
      <c r="BC21" s="57">
        <v>9</v>
      </c>
      <c r="BD21" s="57">
        <v>12</v>
      </c>
      <c r="BE21" s="57">
        <v>14</v>
      </c>
      <c r="BF21" s="57">
        <v>13</v>
      </c>
      <c r="BG21" s="57">
        <v>16</v>
      </c>
      <c r="BH21" s="57">
        <v>14</v>
      </c>
      <c r="BI21" s="57">
        <v>17</v>
      </c>
      <c r="BJ21" s="57">
        <v>9</v>
      </c>
      <c r="BK21" s="57">
        <v>13</v>
      </c>
      <c r="BL21" s="57">
        <v>19</v>
      </c>
      <c r="BM21" s="57">
        <v>19</v>
      </c>
      <c r="BN21" s="57">
        <v>11</v>
      </c>
    </row>
    <row r="22" spans="1:66" s="57" customFormat="1" x14ac:dyDescent="0.3">
      <c r="A22" s="57" t="s">
        <v>158</v>
      </c>
      <c r="B22" s="57">
        <v>2</v>
      </c>
      <c r="C22" s="57">
        <v>33</v>
      </c>
      <c r="D22" s="57">
        <v>28</v>
      </c>
      <c r="E22" s="57">
        <v>29</v>
      </c>
      <c r="F22" s="57">
        <v>36</v>
      </c>
      <c r="G22" s="57">
        <v>55</v>
      </c>
      <c r="H22" s="57">
        <v>56</v>
      </c>
      <c r="I22" s="57">
        <v>54</v>
      </c>
      <c r="AO22" s="57">
        <v>85</v>
      </c>
      <c r="AP22" s="57">
        <v>47</v>
      </c>
      <c r="AQ22" s="57">
        <v>27</v>
      </c>
      <c r="AR22" s="57">
        <v>37</v>
      </c>
      <c r="AS22" s="57">
        <v>31</v>
      </c>
      <c r="AT22" s="57">
        <v>30</v>
      </c>
      <c r="AU22" s="283">
        <v>39</v>
      </c>
      <c r="AV22" s="57">
        <v>29</v>
      </c>
      <c r="AW22" s="57">
        <v>36</v>
      </c>
      <c r="AX22" s="57">
        <v>37</v>
      </c>
      <c r="AY22" s="57">
        <v>44</v>
      </c>
      <c r="AZ22" s="57">
        <v>31</v>
      </c>
      <c r="BA22" s="57">
        <v>31</v>
      </c>
      <c r="BB22" s="57">
        <v>28</v>
      </c>
      <c r="BC22" s="57">
        <v>38</v>
      </c>
      <c r="BD22" s="57">
        <v>32</v>
      </c>
      <c r="BE22" s="57">
        <v>44</v>
      </c>
      <c r="BF22" s="57">
        <v>39</v>
      </c>
      <c r="BG22" s="57">
        <v>34</v>
      </c>
      <c r="BH22" s="57">
        <v>38</v>
      </c>
      <c r="BI22" s="57">
        <v>25</v>
      </c>
      <c r="BJ22" s="57">
        <v>33</v>
      </c>
      <c r="BK22" s="57">
        <v>31</v>
      </c>
      <c r="BL22" s="57">
        <v>25</v>
      </c>
      <c r="BM22" s="57">
        <v>47</v>
      </c>
      <c r="BN22" s="57">
        <v>27</v>
      </c>
    </row>
    <row r="23" spans="1:66" s="57" customFormat="1" x14ac:dyDescent="0.3">
      <c r="A23" s="57" t="s">
        <v>149</v>
      </c>
      <c r="B23" s="57">
        <v>4</v>
      </c>
      <c r="C23" s="57">
        <v>69</v>
      </c>
      <c r="D23" s="57">
        <v>66</v>
      </c>
      <c r="E23" s="57">
        <v>82</v>
      </c>
      <c r="F23" s="57">
        <v>83</v>
      </c>
      <c r="G23" s="57">
        <v>127</v>
      </c>
      <c r="H23" s="57">
        <v>109</v>
      </c>
      <c r="I23" s="57">
        <v>120</v>
      </c>
      <c r="AO23" s="57">
        <v>290</v>
      </c>
      <c r="AP23" s="57">
        <v>183</v>
      </c>
      <c r="AQ23" s="57">
        <v>120</v>
      </c>
      <c r="AR23" s="57">
        <v>140</v>
      </c>
      <c r="AS23" s="57">
        <v>141</v>
      </c>
      <c r="AT23" s="57">
        <v>115</v>
      </c>
      <c r="AU23" s="283">
        <v>137</v>
      </c>
      <c r="AV23" s="57">
        <v>131</v>
      </c>
      <c r="AW23" s="57">
        <v>138</v>
      </c>
      <c r="AX23" s="57">
        <v>153</v>
      </c>
      <c r="AY23" s="57">
        <v>182</v>
      </c>
      <c r="AZ23" s="57">
        <v>150</v>
      </c>
      <c r="BA23" s="57">
        <v>93</v>
      </c>
      <c r="BB23" s="57">
        <v>121</v>
      </c>
      <c r="BC23" s="57">
        <v>145</v>
      </c>
      <c r="BD23" s="57">
        <v>150</v>
      </c>
      <c r="BE23" s="57">
        <v>153</v>
      </c>
      <c r="BF23" s="57">
        <v>150</v>
      </c>
      <c r="BG23" s="57">
        <v>140</v>
      </c>
      <c r="BH23" s="57">
        <v>137</v>
      </c>
      <c r="BI23" s="57">
        <v>115</v>
      </c>
      <c r="BJ23" s="57">
        <v>113</v>
      </c>
      <c r="BK23" s="57">
        <v>106</v>
      </c>
      <c r="BL23" s="57">
        <v>98</v>
      </c>
      <c r="BM23" s="57">
        <v>120</v>
      </c>
      <c r="BN23" s="57">
        <v>78</v>
      </c>
    </row>
    <row r="24" spans="1:66" s="57" customFormat="1" x14ac:dyDescent="0.3">
      <c r="A24" s="57" t="s">
        <v>150</v>
      </c>
      <c r="B24" s="57">
        <v>12</v>
      </c>
      <c r="C24" s="57">
        <v>150</v>
      </c>
      <c r="D24" s="57">
        <v>162</v>
      </c>
      <c r="E24" s="57">
        <v>147</v>
      </c>
      <c r="F24" s="57">
        <v>201</v>
      </c>
      <c r="G24" s="57">
        <v>231</v>
      </c>
      <c r="H24" s="57">
        <v>287</v>
      </c>
      <c r="I24" s="57">
        <v>235</v>
      </c>
      <c r="AO24" s="57">
        <v>827</v>
      </c>
      <c r="AP24" s="57">
        <v>476</v>
      </c>
      <c r="AQ24" s="57">
        <v>333</v>
      </c>
      <c r="AR24" s="57">
        <v>325</v>
      </c>
      <c r="AS24" s="57">
        <v>413</v>
      </c>
      <c r="AT24" s="57">
        <v>314</v>
      </c>
      <c r="AU24" s="283">
        <v>429</v>
      </c>
      <c r="AV24" s="57">
        <v>393</v>
      </c>
      <c r="AW24" s="57">
        <v>458</v>
      </c>
      <c r="AX24" s="57">
        <v>471</v>
      </c>
      <c r="AY24" s="57">
        <v>451</v>
      </c>
      <c r="AZ24" s="57">
        <v>352</v>
      </c>
      <c r="BA24" s="57">
        <v>293</v>
      </c>
      <c r="BB24" s="57">
        <v>321</v>
      </c>
      <c r="BC24" s="57">
        <v>380</v>
      </c>
      <c r="BD24" s="57">
        <v>401</v>
      </c>
      <c r="BE24" s="57">
        <v>466</v>
      </c>
      <c r="BF24" s="57">
        <v>453</v>
      </c>
      <c r="BG24" s="57">
        <v>534</v>
      </c>
      <c r="BH24" s="57">
        <v>475</v>
      </c>
      <c r="BI24" s="57">
        <v>344</v>
      </c>
      <c r="BJ24" s="57">
        <v>373</v>
      </c>
      <c r="BK24" s="57">
        <v>349</v>
      </c>
      <c r="BL24" s="57">
        <v>353</v>
      </c>
      <c r="BM24" s="57">
        <v>394</v>
      </c>
      <c r="BN24" s="57">
        <v>289</v>
      </c>
    </row>
    <row r="25" spans="1:66" s="57" customFormat="1" x14ac:dyDescent="0.3">
      <c r="A25" s="57" t="s">
        <v>151</v>
      </c>
      <c r="B25" s="57">
        <v>32</v>
      </c>
      <c r="C25" s="57">
        <v>176</v>
      </c>
      <c r="D25" s="57">
        <v>213</v>
      </c>
      <c r="E25" s="57">
        <v>209</v>
      </c>
      <c r="F25" s="57">
        <v>240</v>
      </c>
      <c r="G25" s="57">
        <v>323</v>
      </c>
      <c r="H25" s="57">
        <v>371</v>
      </c>
      <c r="I25" s="57">
        <v>388</v>
      </c>
      <c r="AO25" s="57">
        <v>1665</v>
      </c>
      <c r="AP25" s="57">
        <v>955</v>
      </c>
      <c r="AQ25" s="57">
        <v>803</v>
      </c>
      <c r="AR25" s="57">
        <v>971</v>
      </c>
      <c r="AS25" s="57">
        <v>949</v>
      </c>
      <c r="AT25" s="57">
        <v>823</v>
      </c>
      <c r="AU25" s="283">
        <v>958</v>
      </c>
      <c r="AV25" s="57">
        <v>970</v>
      </c>
      <c r="AW25" s="57">
        <v>1221</v>
      </c>
      <c r="AX25" s="57">
        <v>1158</v>
      </c>
      <c r="AY25" s="57">
        <v>1247</v>
      </c>
      <c r="AZ25" s="57">
        <v>783</v>
      </c>
      <c r="BA25" s="57">
        <v>700</v>
      </c>
      <c r="BB25" s="57">
        <v>734</v>
      </c>
      <c r="BC25" s="57">
        <v>865</v>
      </c>
      <c r="BD25" s="57">
        <v>906</v>
      </c>
      <c r="BE25" s="57">
        <v>1018</v>
      </c>
      <c r="BF25" s="57">
        <v>1030</v>
      </c>
      <c r="BG25" s="57">
        <v>1191</v>
      </c>
      <c r="BH25" s="57">
        <v>1078</v>
      </c>
      <c r="BI25" s="57">
        <v>680</v>
      </c>
      <c r="BJ25" s="57">
        <v>874</v>
      </c>
      <c r="BK25" s="57">
        <v>893</v>
      </c>
      <c r="BL25" s="57">
        <v>875</v>
      </c>
      <c r="BM25" s="57">
        <v>1067</v>
      </c>
      <c r="BN25" s="57">
        <v>651</v>
      </c>
    </row>
    <row r="26" spans="1:66" s="57" customFormat="1" x14ac:dyDescent="0.3">
      <c r="A26" s="57" t="s">
        <v>152</v>
      </c>
      <c r="B26" s="57">
        <v>25</v>
      </c>
      <c r="C26" s="57">
        <v>268</v>
      </c>
      <c r="D26" s="57">
        <v>274</v>
      </c>
      <c r="E26" s="57">
        <v>309</v>
      </c>
      <c r="F26" s="57">
        <v>341</v>
      </c>
      <c r="G26" s="57">
        <v>335</v>
      </c>
      <c r="H26" s="57">
        <v>414</v>
      </c>
      <c r="I26" s="57">
        <v>416</v>
      </c>
      <c r="AO26" s="57">
        <v>2284</v>
      </c>
      <c r="AP26" s="57">
        <v>1432</v>
      </c>
      <c r="AQ26" s="57">
        <v>1198</v>
      </c>
      <c r="AR26" s="57">
        <v>1444</v>
      </c>
      <c r="AS26" s="57">
        <v>1608</v>
      </c>
      <c r="AT26" s="57">
        <v>1355</v>
      </c>
      <c r="AU26" s="283">
        <v>1719</v>
      </c>
      <c r="AV26" s="57">
        <v>1711</v>
      </c>
      <c r="AW26" s="57">
        <v>1911</v>
      </c>
      <c r="AX26" s="57">
        <v>2048</v>
      </c>
      <c r="AY26" s="57">
        <v>2167</v>
      </c>
      <c r="AZ26" s="57">
        <v>1434</v>
      </c>
      <c r="BA26" s="57">
        <v>1367</v>
      </c>
      <c r="BB26" s="57">
        <v>1419</v>
      </c>
      <c r="BC26" s="57">
        <v>1618</v>
      </c>
      <c r="BD26" s="57">
        <v>1672</v>
      </c>
      <c r="BE26" s="57">
        <v>1778</v>
      </c>
      <c r="BF26" s="57">
        <v>1897</v>
      </c>
      <c r="BG26" s="57">
        <v>2274</v>
      </c>
      <c r="BH26" s="57">
        <v>2026</v>
      </c>
      <c r="BI26" s="57">
        <v>1318</v>
      </c>
      <c r="BJ26" s="57">
        <v>1606</v>
      </c>
      <c r="BK26" s="57">
        <v>1762</v>
      </c>
      <c r="BL26" s="57">
        <v>1805</v>
      </c>
      <c r="BM26" s="57">
        <v>2085</v>
      </c>
      <c r="BN26" s="57">
        <v>1415</v>
      </c>
    </row>
    <row r="27" spans="1:66" s="57" customFormat="1" x14ac:dyDescent="0.3">
      <c r="A27" s="57" t="s">
        <v>153</v>
      </c>
      <c r="B27" s="57">
        <v>23</v>
      </c>
      <c r="C27" s="57">
        <v>153</v>
      </c>
      <c r="D27" s="57">
        <v>177</v>
      </c>
      <c r="E27" s="57">
        <v>191</v>
      </c>
      <c r="F27" s="57">
        <v>245</v>
      </c>
      <c r="G27" s="57">
        <v>221</v>
      </c>
      <c r="H27" s="57">
        <v>273</v>
      </c>
      <c r="I27" s="57">
        <v>287</v>
      </c>
      <c r="AO27" s="57">
        <v>2067</v>
      </c>
      <c r="AP27" s="57">
        <v>1392</v>
      </c>
      <c r="AQ27" s="57">
        <v>1242</v>
      </c>
      <c r="AR27" s="57">
        <v>1494</v>
      </c>
      <c r="AS27" s="57">
        <v>1594</v>
      </c>
      <c r="AT27" s="57">
        <v>1410</v>
      </c>
      <c r="AU27" s="283">
        <v>1653</v>
      </c>
      <c r="AV27" s="57">
        <v>1714</v>
      </c>
      <c r="AW27" s="57">
        <v>2007</v>
      </c>
      <c r="AX27" s="57">
        <v>2077</v>
      </c>
      <c r="AY27" s="57">
        <v>2052</v>
      </c>
      <c r="AZ27" s="57">
        <v>1441</v>
      </c>
      <c r="BA27" s="57">
        <v>1323</v>
      </c>
      <c r="BB27" s="57">
        <v>1529</v>
      </c>
      <c r="BC27" s="57">
        <v>1746</v>
      </c>
      <c r="BD27" s="57">
        <v>1803</v>
      </c>
      <c r="BE27" s="57">
        <v>1985</v>
      </c>
      <c r="BF27" s="57">
        <v>2196</v>
      </c>
      <c r="BG27" s="57">
        <v>2640</v>
      </c>
      <c r="BH27" s="57">
        <v>2354</v>
      </c>
      <c r="BI27" s="57">
        <v>1804</v>
      </c>
      <c r="BJ27" s="57">
        <v>2175</v>
      </c>
      <c r="BK27" s="57">
        <v>2245</v>
      </c>
      <c r="BL27" s="57">
        <v>2554</v>
      </c>
      <c r="BM27" s="57">
        <v>3009</v>
      </c>
      <c r="BN27" s="57">
        <v>1987</v>
      </c>
    </row>
    <row r="28" spans="1:66" s="57" customFormat="1" x14ac:dyDescent="0.3">
      <c r="A28" s="57" t="s">
        <v>154</v>
      </c>
      <c r="B28" s="57">
        <v>0</v>
      </c>
      <c r="C28" s="57">
        <v>10</v>
      </c>
      <c r="D28" s="57">
        <v>19</v>
      </c>
      <c r="E28" s="57">
        <v>38</v>
      </c>
      <c r="F28" s="57">
        <v>58</v>
      </c>
      <c r="G28" s="57">
        <v>75</v>
      </c>
      <c r="H28" s="57">
        <v>65</v>
      </c>
      <c r="I28" s="57">
        <v>73</v>
      </c>
      <c r="AO28" s="57">
        <v>499</v>
      </c>
      <c r="AP28" s="57">
        <v>256</v>
      </c>
      <c r="AQ28" s="57">
        <v>181</v>
      </c>
      <c r="AR28" s="57">
        <v>170</v>
      </c>
      <c r="AS28" s="57">
        <v>155</v>
      </c>
      <c r="AT28" s="57">
        <v>119</v>
      </c>
      <c r="AU28" s="283">
        <v>104</v>
      </c>
      <c r="AV28" s="57">
        <v>123</v>
      </c>
      <c r="AW28" s="57">
        <v>147</v>
      </c>
      <c r="AX28" s="57">
        <v>148</v>
      </c>
      <c r="AY28" s="57">
        <v>175</v>
      </c>
      <c r="AZ28" s="57">
        <v>89</v>
      </c>
      <c r="BA28" s="57">
        <v>57</v>
      </c>
      <c r="BB28" s="57">
        <v>72</v>
      </c>
      <c r="BC28" s="57">
        <v>97</v>
      </c>
      <c r="BD28" s="57">
        <v>101</v>
      </c>
      <c r="BE28" s="57">
        <v>180</v>
      </c>
      <c r="BF28" s="57">
        <v>156</v>
      </c>
      <c r="BG28" s="57">
        <v>151</v>
      </c>
      <c r="BH28" s="57">
        <v>158</v>
      </c>
      <c r="BI28" s="57">
        <v>50</v>
      </c>
      <c r="BJ28" s="57">
        <v>129</v>
      </c>
      <c r="BK28" s="57">
        <v>141</v>
      </c>
      <c r="BL28" s="57">
        <v>135</v>
      </c>
      <c r="BM28" s="57">
        <v>582</v>
      </c>
      <c r="BN28" s="57">
        <v>127</v>
      </c>
    </row>
    <row r="29" spans="1:66" s="57" customFormat="1" x14ac:dyDescent="0.3">
      <c r="A29" s="57" t="s">
        <v>159</v>
      </c>
      <c r="B29" s="57">
        <v>108</v>
      </c>
      <c r="C29" s="57">
        <v>868</v>
      </c>
      <c r="D29" s="57">
        <v>949</v>
      </c>
      <c r="E29" s="57">
        <v>1016</v>
      </c>
      <c r="F29" s="57">
        <v>1211</v>
      </c>
      <c r="G29" s="57">
        <v>1382</v>
      </c>
      <c r="H29" s="57">
        <v>1588</v>
      </c>
      <c r="I29" s="57">
        <v>1591</v>
      </c>
      <c r="J29" s="360"/>
      <c r="AO29" s="57">
        <v>7735</v>
      </c>
      <c r="AP29" s="57">
        <v>4768</v>
      </c>
      <c r="AQ29" s="57">
        <v>3912</v>
      </c>
      <c r="AR29" s="57">
        <v>4600</v>
      </c>
      <c r="AS29" s="57">
        <v>4905</v>
      </c>
      <c r="AT29" s="57">
        <v>4173</v>
      </c>
      <c r="AU29" s="283">
        <v>4944</v>
      </c>
      <c r="AV29" s="57">
        <v>4964</v>
      </c>
      <c r="AW29" s="57">
        <v>5788</v>
      </c>
      <c r="AX29" s="57">
        <v>5951</v>
      </c>
      <c r="AY29" s="57">
        <v>6166</v>
      </c>
      <c r="AZ29" s="57">
        <v>4206</v>
      </c>
      <c r="BA29" s="57">
        <v>3830</v>
      </c>
      <c r="BB29" s="57">
        <v>4163</v>
      </c>
      <c r="BC29" s="57">
        <v>4805</v>
      </c>
      <c r="BD29" s="57">
        <v>4982</v>
      </c>
      <c r="BE29" s="57">
        <v>5467</v>
      </c>
      <c r="BF29" s="57">
        <v>5788</v>
      </c>
      <c r="BG29" s="57">
        <v>6837</v>
      </c>
      <c r="BH29" s="57">
        <v>6134</v>
      </c>
      <c r="BI29" s="57">
        <v>4311</v>
      </c>
      <c r="BJ29" s="57">
        <v>5185</v>
      </c>
      <c r="BK29" s="57">
        <v>5420</v>
      </c>
      <c r="BL29" s="57">
        <v>5755</v>
      </c>
      <c r="BM29" s="57">
        <v>6759</v>
      </c>
      <c r="BN29" s="57">
        <v>4590</v>
      </c>
    </row>
    <row r="30" spans="1:66" s="57" customFormat="1" x14ac:dyDescent="0.3">
      <c r="A30" s="278" t="s">
        <v>160</v>
      </c>
      <c r="AU30" s="283"/>
    </row>
    <row r="31" spans="1:66" s="57" customFormat="1" x14ac:dyDescent="0.3">
      <c r="A31" s="57" t="s">
        <v>146</v>
      </c>
      <c r="B31" s="57">
        <v>0</v>
      </c>
      <c r="C31" s="57">
        <v>3</v>
      </c>
      <c r="D31" s="57">
        <v>3</v>
      </c>
      <c r="E31" s="57">
        <v>2</v>
      </c>
      <c r="F31" s="57">
        <v>0</v>
      </c>
      <c r="G31" s="57">
        <v>3</v>
      </c>
      <c r="H31" s="57">
        <v>0</v>
      </c>
      <c r="I31" s="57">
        <v>4</v>
      </c>
      <c r="AO31" s="57">
        <v>20</v>
      </c>
      <c r="AP31" s="57">
        <v>13</v>
      </c>
      <c r="AQ31" s="57">
        <v>10</v>
      </c>
      <c r="AR31" s="57">
        <v>12</v>
      </c>
      <c r="AS31" s="57">
        <v>8</v>
      </c>
      <c r="AT31" s="57">
        <v>13</v>
      </c>
      <c r="AU31" s="283">
        <v>12</v>
      </c>
      <c r="AV31" s="57">
        <v>24</v>
      </c>
      <c r="AW31" s="57">
        <v>12</v>
      </c>
      <c r="AX31" s="57">
        <v>24</v>
      </c>
      <c r="AY31" s="57">
        <v>47</v>
      </c>
      <c r="AZ31" s="57">
        <v>13</v>
      </c>
      <c r="BA31" s="57">
        <v>38</v>
      </c>
      <c r="BB31" s="57">
        <v>16</v>
      </c>
      <c r="BC31" s="57">
        <v>26</v>
      </c>
      <c r="BD31" s="57">
        <v>32</v>
      </c>
      <c r="BE31" s="57">
        <v>34</v>
      </c>
      <c r="BF31" s="57">
        <v>61</v>
      </c>
      <c r="BG31" s="57">
        <v>57</v>
      </c>
      <c r="BH31" s="57">
        <v>58</v>
      </c>
      <c r="BI31" s="57">
        <v>46</v>
      </c>
      <c r="BJ31" s="57">
        <v>30</v>
      </c>
      <c r="BK31" s="57">
        <v>72</v>
      </c>
      <c r="BL31" s="57">
        <v>80</v>
      </c>
      <c r="BM31" s="57">
        <v>73</v>
      </c>
      <c r="BN31" s="57">
        <v>31</v>
      </c>
    </row>
    <row r="32" spans="1:66" s="57" customFormat="1" x14ac:dyDescent="0.3">
      <c r="A32" s="57" t="s">
        <v>147</v>
      </c>
      <c r="B32" s="57">
        <v>3</v>
      </c>
      <c r="C32" s="57">
        <v>34</v>
      </c>
      <c r="D32" s="57">
        <v>22</v>
      </c>
      <c r="E32" s="57">
        <v>43</v>
      </c>
      <c r="F32" s="57">
        <v>24</v>
      </c>
      <c r="G32" s="57">
        <v>53</v>
      </c>
      <c r="H32" s="57">
        <v>47</v>
      </c>
      <c r="I32" s="57">
        <v>42</v>
      </c>
      <c r="AO32" s="57">
        <v>210</v>
      </c>
      <c r="AP32" s="57">
        <v>129</v>
      </c>
      <c r="AQ32" s="57">
        <v>66</v>
      </c>
      <c r="AR32" s="57">
        <v>86</v>
      </c>
      <c r="AS32" s="57">
        <v>107</v>
      </c>
      <c r="AT32" s="57">
        <v>84</v>
      </c>
      <c r="AU32" s="283">
        <v>88</v>
      </c>
      <c r="AV32" s="57">
        <v>112</v>
      </c>
      <c r="AW32" s="57">
        <v>123</v>
      </c>
      <c r="AX32" s="57">
        <v>146</v>
      </c>
      <c r="AY32" s="57">
        <v>139</v>
      </c>
      <c r="AZ32" s="57">
        <v>117</v>
      </c>
      <c r="BA32" s="57">
        <v>107</v>
      </c>
      <c r="BB32" s="57">
        <v>113</v>
      </c>
      <c r="BC32" s="57">
        <v>133</v>
      </c>
      <c r="BD32" s="57">
        <v>144</v>
      </c>
      <c r="BE32" s="57">
        <v>186</v>
      </c>
      <c r="BF32" s="57">
        <v>188</v>
      </c>
      <c r="BG32" s="57">
        <v>245</v>
      </c>
      <c r="BH32" s="57">
        <v>241</v>
      </c>
      <c r="BI32" s="57">
        <v>147</v>
      </c>
      <c r="BJ32" s="57">
        <v>152</v>
      </c>
      <c r="BK32" s="57">
        <v>188</v>
      </c>
      <c r="BL32" s="57">
        <v>180</v>
      </c>
      <c r="BM32" s="57">
        <v>198</v>
      </c>
      <c r="BN32" s="57">
        <v>96</v>
      </c>
    </row>
    <row r="33" spans="1:66" s="57" customFormat="1" x14ac:dyDescent="0.3">
      <c r="A33" s="57" t="s">
        <v>158</v>
      </c>
      <c r="B33" s="57">
        <v>9</v>
      </c>
      <c r="C33" s="57">
        <v>124</v>
      </c>
      <c r="D33" s="57">
        <v>118</v>
      </c>
      <c r="E33" s="57">
        <v>109</v>
      </c>
      <c r="F33" s="57">
        <v>130</v>
      </c>
      <c r="G33" s="57">
        <v>273</v>
      </c>
      <c r="H33" s="57">
        <v>226</v>
      </c>
      <c r="I33" s="57">
        <v>224</v>
      </c>
      <c r="AO33" s="57">
        <v>372</v>
      </c>
      <c r="AP33" s="57">
        <v>237</v>
      </c>
      <c r="AQ33" s="57">
        <v>166</v>
      </c>
      <c r="AR33" s="57">
        <v>194</v>
      </c>
      <c r="AS33" s="57">
        <v>227</v>
      </c>
      <c r="AT33" s="57">
        <v>192</v>
      </c>
      <c r="AU33" s="283">
        <v>223</v>
      </c>
      <c r="AV33" s="57">
        <v>215</v>
      </c>
      <c r="AW33" s="57">
        <v>251</v>
      </c>
      <c r="AX33" s="57">
        <v>256</v>
      </c>
      <c r="AY33" s="57">
        <v>295</v>
      </c>
      <c r="AZ33" s="57">
        <v>193</v>
      </c>
      <c r="BA33" s="57">
        <v>183</v>
      </c>
      <c r="BB33" s="57">
        <v>172</v>
      </c>
      <c r="BC33" s="57">
        <v>197</v>
      </c>
      <c r="BD33" s="57">
        <v>189</v>
      </c>
      <c r="BE33" s="57">
        <v>222</v>
      </c>
      <c r="BF33" s="57">
        <v>216</v>
      </c>
      <c r="BG33" s="57">
        <v>226</v>
      </c>
      <c r="BH33" s="57">
        <v>230</v>
      </c>
      <c r="BI33" s="57">
        <v>142</v>
      </c>
      <c r="BJ33" s="57">
        <v>209</v>
      </c>
      <c r="BK33" s="57">
        <v>152</v>
      </c>
      <c r="BL33" s="57">
        <v>158</v>
      </c>
      <c r="BM33" s="57">
        <v>185</v>
      </c>
      <c r="BN33" s="57">
        <v>133</v>
      </c>
    </row>
    <row r="34" spans="1:66" s="57" customFormat="1" x14ac:dyDescent="0.3">
      <c r="A34" s="57" t="s">
        <v>149</v>
      </c>
      <c r="B34" s="57">
        <v>30</v>
      </c>
      <c r="C34" s="57">
        <v>292</v>
      </c>
      <c r="D34" s="57">
        <v>319</v>
      </c>
      <c r="E34" s="57">
        <v>345</v>
      </c>
      <c r="F34" s="57">
        <v>348</v>
      </c>
      <c r="G34" s="57">
        <v>509</v>
      </c>
      <c r="H34" s="57">
        <v>412</v>
      </c>
      <c r="I34" s="57">
        <v>434</v>
      </c>
      <c r="AO34" s="57">
        <v>994</v>
      </c>
      <c r="AP34" s="57">
        <v>690</v>
      </c>
      <c r="AQ34" s="57">
        <v>514</v>
      </c>
      <c r="AR34" s="57">
        <v>611</v>
      </c>
      <c r="AS34" s="57">
        <v>662</v>
      </c>
      <c r="AT34" s="57">
        <v>510</v>
      </c>
      <c r="AU34" s="283">
        <v>646</v>
      </c>
      <c r="AV34" s="57">
        <v>641</v>
      </c>
      <c r="AW34" s="57">
        <v>724</v>
      </c>
      <c r="AX34" s="57">
        <v>739</v>
      </c>
      <c r="AY34" s="57">
        <v>806</v>
      </c>
      <c r="AZ34" s="57">
        <v>583</v>
      </c>
      <c r="BA34" s="57">
        <v>428</v>
      </c>
      <c r="BB34" s="57">
        <v>505</v>
      </c>
      <c r="BC34" s="57">
        <v>647</v>
      </c>
      <c r="BD34" s="57">
        <v>623</v>
      </c>
      <c r="BE34" s="57">
        <v>692</v>
      </c>
      <c r="BF34" s="57">
        <v>737</v>
      </c>
      <c r="BG34" s="57">
        <v>731</v>
      </c>
      <c r="BH34" s="57">
        <v>647</v>
      </c>
      <c r="BI34" s="57">
        <v>527</v>
      </c>
      <c r="BJ34" s="57">
        <v>545</v>
      </c>
      <c r="BK34" s="57">
        <v>457</v>
      </c>
      <c r="BL34" s="57">
        <v>425</v>
      </c>
      <c r="BM34" s="57">
        <v>465</v>
      </c>
      <c r="BN34" s="57">
        <v>307</v>
      </c>
    </row>
    <row r="35" spans="1:66" s="57" customFormat="1" x14ac:dyDescent="0.3">
      <c r="A35" s="57" t="s">
        <v>150</v>
      </c>
      <c r="B35" s="57">
        <v>66</v>
      </c>
      <c r="C35" s="57">
        <v>585</v>
      </c>
      <c r="D35" s="57">
        <v>646</v>
      </c>
      <c r="E35" s="57">
        <v>717</v>
      </c>
      <c r="F35" s="57">
        <v>740</v>
      </c>
      <c r="G35" s="57">
        <v>945</v>
      </c>
      <c r="H35" s="57">
        <v>967</v>
      </c>
      <c r="I35" s="57">
        <v>914</v>
      </c>
      <c r="AO35" s="57">
        <v>2577</v>
      </c>
      <c r="AP35" s="57">
        <v>1653</v>
      </c>
      <c r="AQ35" s="57">
        <v>1326</v>
      </c>
      <c r="AR35" s="57">
        <v>1462</v>
      </c>
      <c r="AS35" s="57">
        <v>1654</v>
      </c>
      <c r="AT35" s="57">
        <v>1373</v>
      </c>
      <c r="AU35" s="283">
        <v>1677</v>
      </c>
      <c r="AV35" s="57">
        <v>1742</v>
      </c>
      <c r="AW35" s="57">
        <v>1967</v>
      </c>
      <c r="AX35" s="57">
        <v>1984</v>
      </c>
      <c r="AY35" s="57">
        <v>2123</v>
      </c>
      <c r="AZ35" s="57">
        <v>1546</v>
      </c>
      <c r="BA35" s="57">
        <v>1288</v>
      </c>
      <c r="BB35" s="57">
        <v>1377</v>
      </c>
      <c r="BC35" s="57">
        <v>1743</v>
      </c>
      <c r="BD35" s="57">
        <v>1640</v>
      </c>
      <c r="BE35" s="57">
        <v>1986</v>
      </c>
      <c r="BF35" s="57">
        <v>1953</v>
      </c>
      <c r="BG35" s="57">
        <v>2105</v>
      </c>
      <c r="BH35" s="57">
        <v>1842</v>
      </c>
      <c r="BI35" s="57">
        <v>1356</v>
      </c>
      <c r="BJ35" s="57">
        <v>1453</v>
      </c>
      <c r="BK35" s="57">
        <v>1279</v>
      </c>
      <c r="BL35" s="57">
        <v>1228</v>
      </c>
      <c r="BM35" s="57">
        <v>1360</v>
      </c>
      <c r="BN35" s="57">
        <v>943</v>
      </c>
    </row>
    <row r="36" spans="1:66" s="57" customFormat="1" x14ac:dyDescent="0.3">
      <c r="A36" s="57" t="s">
        <v>151</v>
      </c>
      <c r="B36" s="57">
        <v>81</v>
      </c>
      <c r="C36" s="57">
        <v>705</v>
      </c>
      <c r="D36" s="57">
        <v>797</v>
      </c>
      <c r="E36" s="57">
        <v>813</v>
      </c>
      <c r="F36" s="57">
        <v>951</v>
      </c>
      <c r="G36" s="57">
        <v>1131</v>
      </c>
      <c r="H36" s="57">
        <v>1273</v>
      </c>
      <c r="I36" s="57">
        <v>1384</v>
      </c>
      <c r="AO36" s="57">
        <v>4887</v>
      </c>
      <c r="AP36" s="57">
        <v>3147</v>
      </c>
      <c r="AQ36" s="57">
        <v>2822</v>
      </c>
      <c r="AR36" s="57">
        <v>3197</v>
      </c>
      <c r="AS36" s="57">
        <v>3336</v>
      </c>
      <c r="AT36" s="57">
        <v>2857</v>
      </c>
      <c r="AU36" s="283">
        <v>3337</v>
      </c>
      <c r="AV36" s="57">
        <v>3394</v>
      </c>
      <c r="AW36" s="57">
        <v>3950</v>
      </c>
      <c r="AX36" s="57">
        <v>3874</v>
      </c>
      <c r="AY36" s="57">
        <v>4213</v>
      </c>
      <c r="AZ36" s="57">
        <v>2851</v>
      </c>
      <c r="BA36" s="57">
        <v>2573</v>
      </c>
      <c r="BB36" s="57">
        <v>2702</v>
      </c>
      <c r="BC36" s="57">
        <v>3437</v>
      </c>
      <c r="BD36" s="57">
        <v>3294</v>
      </c>
      <c r="BE36" s="57">
        <v>3880</v>
      </c>
      <c r="BF36" s="57">
        <v>3805</v>
      </c>
      <c r="BG36" s="57">
        <v>4194</v>
      </c>
      <c r="BH36" s="57">
        <v>3919</v>
      </c>
      <c r="BI36" s="57">
        <v>2752</v>
      </c>
      <c r="BJ36" s="57">
        <v>3065</v>
      </c>
      <c r="BK36" s="57">
        <v>2870</v>
      </c>
      <c r="BL36" s="57">
        <v>2834</v>
      </c>
      <c r="BM36" s="57">
        <v>3083</v>
      </c>
      <c r="BN36" s="57">
        <v>1939</v>
      </c>
    </row>
    <row r="37" spans="1:66" s="57" customFormat="1" x14ac:dyDescent="0.3">
      <c r="A37" s="57" t="s">
        <v>152</v>
      </c>
      <c r="B37" s="57">
        <v>88</v>
      </c>
      <c r="C37" s="57">
        <v>963</v>
      </c>
      <c r="D37" s="57">
        <v>973</v>
      </c>
      <c r="E37" s="57">
        <v>1013</v>
      </c>
      <c r="F37" s="57">
        <v>1139</v>
      </c>
      <c r="G37" s="57">
        <v>1108</v>
      </c>
      <c r="H37" s="57">
        <v>1282</v>
      </c>
      <c r="I37" s="57">
        <v>1230</v>
      </c>
      <c r="AO37" s="57">
        <v>5189</v>
      </c>
      <c r="AP37" s="57">
        <v>3589</v>
      </c>
      <c r="AQ37" s="57">
        <v>3113</v>
      </c>
      <c r="AR37" s="57">
        <v>3768</v>
      </c>
      <c r="AS37" s="57">
        <v>4047</v>
      </c>
      <c r="AT37" s="57">
        <v>3546</v>
      </c>
      <c r="AU37" s="283">
        <v>4296</v>
      </c>
      <c r="AV37" s="57">
        <v>4387</v>
      </c>
      <c r="AW37" s="57">
        <v>5015</v>
      </c>
      <c r="AX37" s="57">
        <v>5174</v>
      </c>
      <c r="AY37" s="57">
        <v>5450</v>
      </c>
      <c r="AZ37" s="57">
        <v>3911</v>
      </c>
      <c r="BA37" s="57">
        <v>3488</v>
      </c>
      <c r="BB37" s="57">
        <v>3851</v>
      </c>
      <c r="BC37" s="57">
        <v>4455</v>
      </c>
      <c r="BD37" s="57">
        <v>4310</v>
      </c>
      <c r="BE37" s="57">
        <v>4866</v>
      </c>
      <c r="BF37" s="57">
        <v>4889</v>
      </c>
      <c r="BG37" s="57">
        <v>5560</v>
      </c>
      <c r="BH37" s="57">
        <v>4943</v>
      </c>
      <c r="BI37" s="57">
        <v>3429</v>
      </c>
      <c r="BJ37" s="57">
        <v>4003</v>
      </c>
      <c r="BK37" s="57">
        <v>3976</v>
      </c>
      <c r="BL37" s="57">
        <v>4064</v>
      </c>
      <c r="BM37" s="57">
        <v>4402</v>
      </c>
      <c r="BN37" s="57">
        <v>2968</v>
      </c>
    </row>
    <row r="38" spans="1:66" s="57" customFormat="1" x14ac:dyDescent="0.3">
      <c r="A38" s="57" t="s">
        <v>153</v>
      </c>
      <c r="B38" s="57">
        <v>71</v>
      </c>
      <c r="C38" s="57">
        <v>665</v>
      </c>
      <c r="D38" s="57">
        <v>704</v>
      </c>
      <c r="E38" s="57">
        <v>729</v>
      </c>
      <c r="F38" s="57">
        <v>813</v>
      </c>
      <c r="G38" s="57">
        <v>761</v>
      </c>
      <c r="H38" s="57">
        <v>884</v>
      </c>
      <c r="I38" s="57">
        <v>896</v>
      </c>
      <c r="AO38" s="57">
        <v>4075</v>
      </c>
      <c r="AP38" s="57">
        <v>2831</v>
      </c>
      <c r="AQ38" s="57">
        <v>2615</v>
      </c>
      <c r="AR38" s="57">
        <v>3079</v>
      </c>
      <c r="AS38" s="57">
        <v>3208</v>
      </c>
      <c r="AT38" s="57">
        <v>2794</v>
      </c>
      <c r="AU38" s="283">
        <v>3338</v>
      </c>
      <c r="AV38" s="57">
        <v>3287</v>
      </c>
      <c r="AW38" s="57">
        <v>3895</v>
      </c>
      <c r="AX38" s="57">
        <v>4005</v>
      </c>
      <c r="AY38" s="57">
        <v>4128</v>
      </c>
      <c r="AZ38" s="57">
        <v>2956</v>
      </c>
      <c r="BA38" s="57">
        <v>2673</v>
      </c>
      <c r="BB38" s="57">
        <v>3118</v>
      </c>
      <c r="BC38" s="57">
        <v>3584</v>
      </c>
      <c r="BD38" s="57">
        <v>3604</v>
      </c>
      <c r="BE38" s="57">
        <v>4046</v>
      </c>
      <c r="BF38" s="57">
        <v>4257</v>
      </c>
      <c r="BG38" s="57">
        <v>5001</v>
      </c>
      <c r="BH38" s="57">
        <v>4478</v>
      </c>
      <c r="BI38" s="57">
        <v>3534</v>
      </c>
      <c r="BJ38" s="57">
        <v>3855</v>
      </c>
      <c r="BK38" s="57">
        <v>4095</v>
      </c>
      <c r="BL38" s="57">
        <v>4469</v>
      </c>
      <c r="BM38" s="57">
        <v>5006</v>
      </c>
      <c r="BN38" s="57">
        <v>3112</v>
      </c>
    </row>
    <row r="39" spans="1:66" s="57" customFormat="1" x14ac:dyDescent="0.3">
      <c r="A39" s="57" t="s">
        <v>154</v>
      </c>
      <c r="B39" s="57">
        <v>0</v>
      </c>
      <c r="C39" s="57">
        <v>32</v>
      </c>
      <c r="D39" s="57">
        <v>67</v>
      </c>
      <c r="E39" s="57">
        <v>111</v>
      </c>
      <c r="F39" s="57">
        <v>139</v>
      </c>
      <c r="G39" s="57">
        <v>199</v>
      </c>
      <c r="H39" s="57">
        <v>175</v>
      </c>
      <c r="I39" s="57">
        <v>183</v>
      </c>
      <c r="AO39" s="57">
        <v>1297</v>
      </c>
      <c r="AP39" s="57">
        <v>589</v>
      </c>
      <c r="AQ39" s="57">
        <v>437</v>
      </c>
      <c r="AR39" s="57">
        <v>375</v>
      </c>
      <c r="AS39" s="57">
        <v>350</v>
      </c>
      <c r="AT39" s="57">
        <v>425</v>
      </c>
      <c r="AU39" s="283">
        <v>361</v>
      </c>
      <c r="AV39" s="57">
        <v>394</v>
      </c>
      <c r="AW39" s="57">
        <v>512</v>
      </c>
      <c r="AX39" s="57">
        <v>432</v>
      </c>
      <c r="AY39" s="57">
        <v>457</v>
      </c>
      <c r="AZ39" s="57">
        <v>253</v>
      </c>
      <c r="BA39" s="57">
        <v>173</v>
      </c>
      <c r="BB39" s="57">
        <v>202</v>
      </c>
      <c r="BC39" s="57">
        <v>267</v>
      </c>
      <c r="BD39" s="57">
        <v>269</v>
      </c>
      <c r="BE39" s="57">
        <v>446</v>
      </c>
      <c r="BF39" s="57">
        <v>396</v>
      </c>
      <c r="BG39" s="57">
        <v>386</v>
      </c>
      <c r="BH39" s="57">
        <v>376</v>
      </c>
      <c r="BI39" s="57">
        <v>119</v>
      </c>
      <c r="BJ39" s="57">
        <v>309</v>
      </c>
      <c r="BK39" s="57">
        <v>358</v>
      </c>
      <c r="BL39" s="57">
        <v>355</v>
      </c>
      <c r="BM39" s="57">
        <v>382</v>
      </c>
      <c r="BN39" s="57">
        <v>299</v>
      </c>
    </row>
    <row r="40" spans="1:66" s="57" customFormat="1" ht="14.4" x14ac:dyDescent="0.3">
      <c r="A40" s="57" t="s">
        <v>160</v>
      </c>
      <c r="B40" s="283">
        <v>348</v>
      </c>
      <c r="C40" s="283">
        <v>3403</v>
      </c>
      <c r="D40" s="283">
        <v>3649</v>
      </c>
      <c r="E40" s="283">
        <v>3882</v>
      </c>
      <c r="F40" s="283">
        <v>4284</v>
      </c>
      <c r="G40" s="283">
        <v>4982</v>
      </c>
      <c r="H40" s="283">
        <v>5266</v>
      </c>
      <c r="I40" s="283">
        <v>5311</v>
      </c>
      <c r="J40" s="283">
        <v>5359</v>
      </c>
      <c r="K40" s="283">
        <v>6145</v>
      </c>
      <c r="L40" s="283">
        <v>6311</v>
      </c>
      <c r="M40" s="283">
        <v>6643</v>
      </c>
      <c r="N40" s="283">
        <v>6917</v>
      </c>
      <c r="O40" s="283">
        <v>7148</v>
      </c>
      <c r="P40" s="283">
        <v>7556</v>
      </c>
      <c r="Q40" s="283">
        <v>8390</v>
      </c>
      <c r="R40" s="295">
        <v>7367</v>
      </c>
      <c r="S40" s="295">
        <v>7536</v>
      </c>
      <c r="T40" s="295">
        <v>7374</v>
      </c>
      <c r="U40" s="283">
        <v>8283</v>
      </c>
      <c r="V40" s="295">
        <v>8157</v>
      </c>
      <c r="W40" s="295">
        <v>8887</v>
      </c>
      <c r="X40" s="295">
        <v>8803</v>
      </c>
      <c r="Y40" s="295">
        <v>9085</v>
      </c>
      <c r="Z40" s="295">
        <v>9681</v>
      </c>
      <c r="AA40" s="295">
        <v>10303</v>
      </c>
      <c r="AB40" s="295">
        <v>8189</v>
      </c>
      <c r="AC40" s="295">
        <v>7705</v>
      </c>
      <c r="AD40" s="295">
        <v>7974</v>
      </c>
      <c r="AE40" s="295">
        <v>8328</v>
      </c>
      <c r="AF40" s="57">
        <v>9754</v>
      </c>
      <c r="AG40" s="57">
        <v>9317</v>
      </c>
      <c r="AH40" s="57">
        <v>10988</v>
      </c>
      <c r="AI40" s="57">
        <v>12082</v>
      </c>
      <c r="AJ40" s="57">
        <v>12350</v>
      </c>
      <c r="AK40" s="57">
        <v>13982</v>
      </c>
      <c r="AL40" s="57">
        <v>15680</v>
      </c>
      <c r="AM40" s="57">
        <v>16289</v>
      </c>
      <c r="AN40" s="57">
        <v>19663</v>
      </c>
      <c r="AO40" s="361">
        <v>19621</v>
      </c>
      <c r="AP40" s="361">
        <v>12878</v>
      </c>
      <c r="AQ40" s="361">
        <v>11069</v>
      </c>
      <c r="AR40" s="361">
        <v>12784</v>
      </c>
      <c r="AS40" s="361">
        <v>13599</v>
      </c>
      <c r="AT40" s="361">
        <v>11794</v>
      </c>
      <c r="AU40" s="283">
        <v>13617</v>
      </c>
      <c r="AV40" s="57">
        <v>13802</v>
      </c>
      <c r="AW40" s="57">
        <v>15937</v>
      </c>
      <c r="AX40" s="57">
        <v>16202</v>
      </c>
      <c r="AY40" s="57">
        <v>17201</v>
      </c>
      <c r="AZ40" s="57">
        <v>12170</v>
      </c>
      <c r="BA40" s="57">
        <v>10778</v>
      </c>
      <c r="BB40" s="57">
        <v>11854</v>
      </c>
      <c r="BC40" s="57">
        <v>14222</v>
      </c>
      <c r="BD40" s="57">
        <v>13836</v>
      </c>
      <c r="BE40" s="57">
        <v>15912</v>
      </c>
      <c r="BF40" s="57">
        <v>16106</v>
      </c>
      <c r="BG40" s="57">
        <v>18119</v>
      </c>
      <c r="BH40" s="57">
        <v>16358</v>
      </c>
      <c r="BI40" s="57">
        <v>11933</v>
      </c>
      <c r="BJ40" s="57">
        <v>13312</v>
      </c>
      <c r="BK40" s="57">
        <v>13089</v>
      </c>
      <c r="BL40" s="57">
        <v>13438</v>
      </c>
      <c r="BM40" s="57">
        <v>14772</v>
      </c>
      <c r="BN40" s="57">
        <v>9828</v>
      </c>
    </row>
    <row r="41" spans="1:66" s="57" customFormat="1" x14ac:dyDescent="0.3">
      <c r="AU41" s="283"/>
    </row>
    <row r="42" spans="1:66" s="57" customFormat="1" x14ac:dyDescent="0.3">
      <c r="A42" s="278" t="s">
        <v>247</v>
      </c>
      <c r="AU42" s="283"/>
    </row>
    <row r="43" spans="1:66" s="57" customFormat="1" x14ac:dyDescent="0.3">
      <c r="A43" s="278" t="s">
        <v>145</v>
      </c>
      <c r="AU43" s="283"/>
    </row>
    <row r="44" spans="1:66" s="57" customFormat="1" x14ac:dyDescent="0.3">
      <c r="A44" s="57" t="s">
        <v>248</v>
      </c>
      <c r="B44" s="57">
        <v>158</v>
      </c>
      <c r="C44" s="57">
        <v>1688</v>
      </c>
      <c r="D44" s="57">
        <v>1820</v>
      </c>
      <c r="E44" s="57">
        <v>1866</v>
      </c>
      <c r="F44" s="57">
        <v>2023</v>
      </c>
      <c r="G44" s="57">
        <v>2487</v>
      </c>
      <c r="H44" s="57">
        <v>2445</v>
      </c>
      <c r="I44" s="57">
        <v>2531</v>
      </c>
      <c r="AU44" s="283"/>
    </row>
    <row r="45" spans="1:66" s="57" customFormat="1" x14ac:dyDescent="0.3">
      <c r="A45" s="57" t="s">
        <v>249</v>
      </c>
      <c r="B45" s="57">
        <v>26</v>
      </c>
      <c r="C45" s="283">
        <v>282</v>
      </c>
      <c r="D45" s="57">
        <v>305</v>
      </c>
      <c r="E45" s="57">
        <v>344</v>
      </c>
      <c r="F45" s="57">
        <v>372</v>
      </c>
      <c r="G45" s="57">
        <v>405</v>
      </c>
      <c r="H45" s="57">
        <v>463</v>
      </c>
      <c r="I45" s="57">
        <v>468</v>
      </c>
      <c r="AU45" s="283"/>
    </row>
    <row r="46" spans="1:66" s="57" customFormat="1" x14ac:dyDescent="0.3">
      <c r="A46" s="57" t="s">
        <v>250</v>
      </c>
      <c r="B46" s="57">
        <v>56</v>
      </c>
      <c r="C46" s="57">
        <v>565</v>
      </c>
      <c r="D46" s="57">
        <v>575</v>
      </c>
      <c r="E46" s="57">
        <v>656</v>
      </c>
      <c r="F46" s="57">
        <v>678</v>
      </c>
      <c r="G46" s="57">
        <v>708</v>
      </c>
      <c r="H46" s="57">
        <v>767</v>
      </c>
      <c r="I46" s="57">
        <v>721</v>
      </c>
      <c r="AU46" s="283"/>
    </row>
    <row r="47" spans="1:66" s="57" customFormat="1" x14ac:dyDescent="0.3">
      <c r="A47" s="278" t="s">
        <v>156</v>
      </c>
      <c r="AU47" s="283"/>
    </row>
    <row r="48" spans="1:66" s="57" customFormat="1" x14ac:dyDescent="0.3">
      <c r="A48" s="57" t="s">
        <v>248</v>
      </c>
      <c r="B48" s="57">
        <v>29</v>
      </c>
      <c r="C48" s="57">
        <v>254</v>
      </c>
      <c r="D48" s="57">
        <v>272</v>
      </c>
      <c r="E48" s="57">
        <v>270</v>
      </c>
      <c r="F48" s="57">
        <v>369</v>
      </c>
      <c r="G48" s="57">
        <v>464</v>
      </c>
      <c r="H48" s="57">
        <v>520</v>
      </c>
      <c r="I48" s="57">
        <v>500</v>
      </c>
      <c r="AU48" s="283"/>
    </row>
    <row r="49" spans="1:47" s="57" customFormat="1" x14ac:dyDescent="0.3">
      <c r="A49" s="57" t="s">
        <v>249</v>
      </c>
      <c r="B49" s="57">
        <v>19</v>
      </c>
      <c r="C49" s="57">
        <v>109</v>
      </c>
      <c r="D49" s="57">
        <v>109</v>
      </c>
      <c r="E49" s="57">
        <v>141</v>
      </c>
      <c r="F49" s="57">
        <v>146</v>
      </c>
      <c r="G49" s="57">
        <v>211</v>
      </c>
      <c r="H49" s="57">
        <v>229</v>
      </c>
      <c r="I49" s="57">
        <v>231</v>
      </c>
      <c r="AU49" s="283"/>
    </row>
    <row r="50" spans="1:47" s="57" customFormat="1" x14ac:dyDescent="0.3">
      <c r="A50" s="57" t="s">
        <v>251</v>
      </c>
      <c r="B50" s="57">
        <v>60</v>
      </c>
      <c r="C50" s="57">
        <v>505</v>
      </c>
      <c r="D50" s="57">
        <v>568</v>
      </c>
      <c r="E50" s="57">
        <v>605</v>
      </c>
      <c r="F50" s="57">
        <v>696</v>
      </c>
      <c r="G50" s="57">
        <v>707</v>
      </c>
      <c r="H50" s="57">
        <v>839</v>
      </c>
      <c r="I50" s="57">
        <v>860</v>
      </c>
      <c r="AU50" s="283"/>
    </row>
  </sheetData>
  <mergeCells count="3">
    <mergeCell ref="A4:D4"/>
    <mergeCell ref="A1:L1"/>
    <mergeCell ref="A3:N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3ED9CD-5E9E-4D93-B32B-EDAFA0F3F469}">
  <dimension ref="A1:O73"/>
  <sheetViews>
    <sheetView workbookViewId="0">
      <selection activeCell="A2" sqref="A2"/>
    </sheetView>
  </sheetViews>
  <sheetFormatPr defaultRowHeight="13.8" x14ac:dyDescent="0.3"/>
  <cols>
    <col min="1" max="1" width="9.77734375" style="60" customWidth="1"/>
    <col min="2" max="3" width="7.5546875" style="57" customWidth="1"/>
    <col min="4" max="4" width="8.109375" style="57" customWidth="1"/>
    <col min="5" max="5" width="9.77734375" style="364" customWidth="1"/>
    <col min="6" max="7" width="8.88671875" style="57"/>
    <col min="8" max="8" width="8.88671875" style="365"/>
    <col min="9" max="11" width="8.88671875" style="122"/>
    <col min="12" max="12" width="8.88671875" style="60"/>
    <col min="13" max="13" width="9.44140625" style="60" bestFit="1" customWidth="1"/>
    <col min="14" max="16384" width="8.88671875" style="60"/>
  </cols>
  <sheetData>
    <row r="1" spans="1:15" s="52" customFormat="1" ht="15.6" x14ac:dyDescent="0.3">
      <c r="A1" s="307" t="s">
        <v>642</v>
      </c>
      <c r="B1" s="307"/>
      <c r="C1" s="307"/>
      <c r="D1" s="307"/>
      <c r="E1" s="307"/>
      <c r="F1" s="307"/>
      <c r="G1" s="307"/>
      <c r="H1" s="307"/>
      <c r="I1" s="307"/>
      <c r="J1" s="307"/>
      <c r="K1" s="307"/>
      <c r="L1" s="307"/>
      <c r="M1" s="307"/>
    </row>
    <row r="2" spans="1:15" s="52" customFormat="1" ht="15.6" x14ac:dyDescent="0.3">
      <c r="A2" s="253"/>
      <c r="B2" s="362"/>
      <c r="C2" s="362"/>
      <c r="D2" s="362"/>
      <c r="E2" s="362"/>
      <c r="F2" s="362"/>
      <c r="G2" s="362"/>
      <c r="H2" s="363"/>
      <c r="I2" s="253"/>
      <c r="J2" s="253"/>
      <c r="K2" s="253"/>
      <c r="L2" s="253"/>
      <c r="M2" s="253"/>
    </row>
    <row r="3" spans="1:15" s="250" customFormat="1" ht="28.8" customHeight="1" x14ac:dyDescent="0.3">
      <c r="A3" s="314" t="s">
        <v>652</v>
      </c>
      <c r="B3" s="314"/>
      <c r="C3" s="314"/>
      <c r="D3" s="314"/>
      <c r="E3" s="314"/>
      <c r="F3" s="314"/>
      <c r="G3" s="314"/>
      <c r="H3" s="314"/>
      <c r="I3" s="314"/>
      <c r="J3" s="314"/>
      <c r="K3" s="314"/>
      <c r="L3" s="314"/>
      <c r="M3" s="314"/>
    </row>
    <row r="4" spans="1:15" x14ac:dyDescent="0.3">
      <c r="A4" s="40"/>
    </row>
    <row r="5" spans="1:15" ht="27.6" x14ac:dyDescent="0.3">
      <c r="A5" s="123" t="s">
        <v>215</v>
      </c>
      <c r="B5" s="366" t="s">
        <v>216</v>
      </c>
      <c r="C5" s="366"/>
      <c r="D5" s="366"/>
      <c r="E5" s="367" t="s">
        <v>217</v>
      </c>
      <c r="F5" s="368" t="s">
        <v>218</v>
      </c>
      <c r="G5" s="368"/>
      <c r="H5" s="368"/>
      <c r="I5" s="313" t="s">
        <v>219</v>
      </c>
      <c r="J5" s="313"/>
      <c r="K5" s="313"/>
    </row>
    <row r="6" spans="1:15" s="55" customFormat="1" x14ac:dyDescent="0.3">
      <c r="A6" s="256"/>
      <c r="B6" s="369" t="s">
        <v>220</v>
      </c>
      <c r="C6" s="370" t="s">
        <v>221</v>
      </c>
      <c r="D6" s="371" t="s">
        <v>222</v>
      </c>
      <c r="E6" s="364"/>
      <c r="F6" s="372" t="s">
        <v>220</v>
      </c>
      <c r="G6" s="372" t="s">
        <v>221</v>
      </c>
      <c r="H6" s="373" t="s">
        <v>222</v>
      </c>
      <c r="I6" s="298" t="s">
        <v>223</v>
      </c>
      <c r="J6" s="55" t="s">
        <v>224</v>
      </c>
      <c r="K6" s="298" t="s">
        <v>225</v>
      </c>
    </row>
    <row r="7" spans="1:15" x14ac:dyDescent="0.3">
      <c r="A7" s="110">
        <v>1914</v>
      </c>
      <c r="B7" s="374">
        <v>17606</v>
      </c>
      <c r="C7" s="24">
        <v>24253</v>
      </c>
      <c r="D7" s="375">
        <v>41859</v>
      </c>
      <c r="E7" s="376" t="s">
        <v>80</v>
      </c>
      <c r="F7" s="57">
        <v>108</v>
      </c>
      <c r="G7" s="57">
        <v>240</v>
      </c>
      <c r="H7" s="377">
        <v>348</v>
      </c>
      <c r="I7" s="122">
        <f>(F7*100)/B7</f>
        <v>0.61342724071339316</v>
      </c>
      <c r="J7" s="122">
        <f>(G7*100)/C7</f>
        <v>0.98956830082876346</v>
      </c>
      <c r="K7" s="122">
        <f>(H7*100)/D7</f>
        <v>0.831362431018419</v>
      </c>
      <c r="M7" s="122"/>
      <c r="N7" s="122"/>
      <c r="O7" s="122"/>
    </row>
    <row r="8" spans="1:15" x14ac:dyDescent="0.3">
      <c r="A8" s="110">
        <v>1915</v>
      </c>
      <c r="B8" s="374">
        <v>18148</v>
      </c>
      <c r="C8" s="24">
        <v>25527</v>
      </c>
      <c r="D8" s="375">
        <v>43675</v>
      </c>
      <c r="E8" s="376" t="s">
        <v>81</v>
      </c>
      <c r="F8" s="57">
        <v>868</v>
      </c>
      <c r="G8" s="57">
        <v>2535</v>
      </c>
      <c r="H8" s="377">
        <v>3403</v>
      </c>
      <c r="I8" s="122">
        <f t="shared" ref="I8:I14" si="0">(F8*100)/B8</f>
        <v>4.7828961869076485</v>
      </c>
      <c r="J8" s="122">
        <f t="shared" ref="J8:J14" si="1">(G8*100)/C8</f>
        <v>9.9306616523680802</v>
      </c>
      <c r="K8" s="122">
        <f t="shared" ref="K8:K71" si="2">(H8*100)/D8</f>
        <v>7.7916428162564397</v>
      </c>
      <c r="M8" s="122"/>
      <c r="N8" s="122"/>
      <c r="O8" s="122"/>
    </row>
    <row r="9" spans="1:15" x14ac:dyDescent="0.3">
      <c r="A9" s="110">
        <v>1916</v>
      </c>
      <c r="B9" s="374">
        <v>19122</v>
      </c>
      <c r="C9" s="24">
        <v>25832</v>
      </c>
      <c r="D9" s="375">
        <v>44954</v>
      </c>
      <c r="E9" s="376" t="s">
        <v>82</v>
      </c>
      <c r="F9" s="57">
        <v>949</v>
      </c>
      <c r="G9" s="57">
        <v>2700</v>
      </c>
      <c r="H9" s="377">
        <v>3649</v>
      </c>
      <c r="I9" s="122">
        <f t="shared" si="0"/>
        <v>4.9628699926785904</v>
      </c>
      <c r="J9" s="122">
        <f t="shared" si="1"/>
        <v>10.452152369154536</v>
      </c>
      <c r="K9" s="122">
        <f t="shared" si="2"/>
        <v>8.1171864572674295</v>
      </c>
      <c r="M9" s="122"/>
      <c r="N9" s="122"/>
      <c r="O9" s="122"/>
    </row>
    <row r="10" spans="1:15" x14ac:dyDescent="0.3">
      <c r="A10" s="110">
        <v>1917</v>
      </c>
      <c r="B10" s="374">
        <v>17386</v>
      </c>
      <c r="C10" s="24">
        <v>23377</v>
      </c>
      <c r="D10" s="375">
        <v>40763</v>
      </c>
      <c r="E10" s="376" t="s">
        <v>83</v>
      </c>
      <c r="F10" s="57">
        <v>1016</v>
      </c>
      <c r="G10" s="57">
        <v>2866</v>
      </c>
      <c r="H10" s="377">
        <v>3882</v>
      </c>
      <c r="I10" s="122">
        <f t="shared" si="0"/>
        <v>5.8437823536178533</v>
      </c>
      <c r="J10" s="122">
        <f t="shared" si="1"/>
        <v>12.259913590281046</v>
      </c>
      <c r="K10" s="122">
        <f t="shared" si="2"/>
        <v>9.5233422466452424</v>
      </c>
      <c r="M10" s="122"/>
      <c r="N10" s="122"/>
      <c r="O10" s="122"/>
    </row>
    <row r="11" spans="1:15" x14ac:dyDescent="0.3">
      <c r="A11" s="110">
        <v>1918</v>
      </c>
      <c r="B11" s="374">
        <v>18478</v>
      </c>
      <c r="C11" s="24">
        <v>24407</v>
      </c>
      <c r="D11" s="375">
        <v>42885</v>
      </c>
      <c r="E11" s="376" t="s">
        <v>84</v>
      </c>
      <c r="F11" s="57">
        <v>1211</v>
      </c>
      <c r="G11" s="57">
        <v>3073</v>
      </c>
      <c r="H11" s="377">
        <v>4284</v>
      </c>
      <c r="I11" s="122">
        <f t="shared" si="0"/>
        <v>6.5537395822058668</v>
      </c>
      <c r="J11" s="122">
        <f t="shared" si="1"/>
        <v>12.590650223296596</v>
      </c>
      <c r="K11" s="122">
        <f t="shared" si="2"/>
        <v>9.989506820566632</v>
      </c>
      <c r="M11" s="122"/>
      <c r="N11" s="122"/>
      <c r="O11" s="122"/>
    </row>
    <row r="12" spans="1:15" x14ac:dyDescent="0.3">
      <c r="A12" s="110">
        <v>1919</v>
      </c>
      <c r="B12" s="374">
        <v>24636</v>
      </c>
      <c r="C12" s="24">
        <v>32830</v>
      </c>
      <c r="D12" s="375">
        <v>57466</v>
      </c>
      <c r="E12" s="376" t="s">
        <v>85</v>
      </c>
      <c r="F12" s="57">
        <v>1382</v>
      </c>
      <c r="G12" s="57">
        <v>3600</v>
      </c>
      <c r="H12" s="377">
        <v>4982</v>
      </c>
      <c r="I12" s="122">
        <f t="shared" si="0"/>
        <v>5.609676895599935</v>
      </c>
      <c r="J12" s="122">
        <f t="shared" si="1"/>
        <v>10.965580261955528</v>
      </c>
      <c r="K12" s="122">
        <f t="shared" si="2"/>
        <v>8.6694741238297421</v>
      </c>
      <c r="M12" s="122"/>
      <c r="N12" s="122"/>
      <c r="O12" s="122"/>
    </row>
    <row r="13" spans="1:15" x14ac:dyDescent="0.3">
      <c r="A13" s="110">
        <v>1920</v>
      </c>
      <c r="B13" s="374">
        <v>20191</v>
      </c>
      <c r="C13" s="24">
        <v>26667</v>
      </c>
      <c r="D13" s="375">
        <v>46858</v>
      </c>
      <c r="E13" s="376" t="s">
        <v>86</v>
      </c>
      <c r="F13" s="57">
        <v>1588</v>
      </c>
      <c r="G13" s="57">
        <v>3678</v>
      </c>
      <c r="H13" s="377">
        <v>5266</v>
      </c>
      <c r="I13" s="122">
        <f t="shared" si="0"/>
        <v>7.8648902976573725</v>
      </c>
      <c r="J13" s="122">
        <f t="shared" si="1"/>
        <v>13.792327595905052</v>
      </c>
      <c r="K13" s="122">
        <f t="shared" si="2"/>
        <v>11.238209057151394</v>
      </c>
      <c r="M13" s="122"/>
      <c r="N13" s="122"/>
      <c r="O13" s="122"/>
    </row>
    <row r="14" spans="1:15" x14ac:dyDescent="0.3">
      <c r="A14" s="110">
        <v>1921</v>
      </c>
      <c r="B14" s="374">
        <v>19583</v>
      </c>
      <c r="C14" s="24">
        <v>25541</v>
      </c>
      <c r="D14" s="375">
        <v>45124</v>
      </c>
      <c r="E14" s="376" t="s">
        <v>87</v>
      </c>
      <c r="F14" s="57">
        <v>1591</v>
      </c>
      <c r="G14" s="57">
        <v>3720</v>
      </c>
      <c r="H14" s="377">
        <v>5311</v>
      </c>
      <c r="I14" s="122">
        <f t="shared" si="0"/>
        <v>8.1243936066996891</v>
      </c>
      <c r="J14" s="122">
        <f t="shared" si="1"/>
        <v>14.564817352492071</v>
      </c>
      <c r="K14" s="122">
        <f t="shared" si="2"/>
        <v>11.769789912241823</v>
      </c>
      <c r="M14" s="122"/>
      <c r="N14" s="122"/>
      <c r="O14" s="122"/>
    </row>
    <row r="15" spans="1:15" x14ac:dyDescent="0.3">
      <c r="A15" s="110">
        <v>1922</v>
      </c>
      <c r="B15" s="374">
        <v>19094</v>
      </c>
      <c r="C15" s="24">
        <v>24966</v>
      </c>
      <c r="D15" s="375">
        <v>44060</v>
      </c>
      <c r="E15" s="376" t="s">
        <v>88</v>
      </c>
      <c r="H15" s="377">
        <v>5359</v>
      </c>
      <c r="K15" s="122">
        <f t="shared" si="2"/>
        <v>12.162959600544712</v>
      </c>
      <c r="O15" s="122"/>
    </row>
    <row r="16" spans="1:15" x14ac:dyDescent="0.3">
      <c r="A16" s="110">
        <v>1923</v>
      </c>
      <c r="B16" s="374">
        <v>21047</v>
      </c>
      <c r="C16" s="24">
        <v>27005</v>
      </c>
      <c r="D16" s="375">
        <v>48052</v>
      </c>
      <c r="E16" s="376" t="s">
        <v>89</v>
      </c>
      <c r="H16" s="377">
        <v>6145</v>
      </c>
      <c r="K16" s="122">
        <f t="shared" si="2"/>
        <v>12.788229418130358</v>
      </c>
      <c r="O16" s="122"/>
    </row>
    <row r="17" spans="1:15" x14ac:dyDescent="0.3">
      <c r="A17" s="110">
        <v>1924</v>
      </c>
      <c r="B17" s="374">
        <v>20452</v>
      </c>
      <c r="C17" s="24">
        <v>26827</v>
      </c>
      <c r="D17" s="375">
        <v>47279</v>
      </c>
      <c r="E17" s="376" t="s">
        <v>90</v>
      </c>
      <c r="H17" s="377">
        <v>6311</v>
      </c>
      <c r="K17" s="122">
        <f t="shared" si="2"/>
        <v>13.348421074895832</v>
      </c>
      <c r="O17" s="122"/>
    </row>
    <row r="18" spans="1:15" x14ac:dyDescent="0.3">
      <c r="A18" s="110">
        <v>1925</v>
      </c>
      <c r="B18" s="374">
        <v>20272</v>
      </c>
      <c r="C18" s="24">
        <v>27045</v>
      </c>
      <c r="D18" s="375">
        <v>47317</v>
      </c>
      <c r="E18" s="376" t="s">
        <v>91</v>
      </c>
      <c r="H18" s="377">
        <v>6643</v>
      </c>
      <c r="K18" s="122">
        <f t="shared" si="2"/>
        <v>14.039351607244754</v>
      </c>
      <c r="O18" s="122"/>
    </row>
    <row r="19" spans="1:15" x14ac:dyDescent="0.3">
      <c r="A19" s="110">
        <v>1926</v>
      </c>
      <c r="B19" s="374">
        <v>21524</v>
      </c>
      <c r="C19" s="24">
        <v>28238</v>
      </c>
      <c r="D19" s="375">
        <v>49762</v>
      </c>
      <c r="E19" s="376" t="s">
        <v>92</v>
      </c>
      <c r="H19" s="377">
        <v>6917</v>
      </c>
      <c r="K19" s="122">
        <f t="shared" si="2"/>
        <v>13.900164784373619</v>
      </c>
      <c r="O19" s="122"/>
    </row>
    <row r="20" spans="1:15" x14ac:dyDescent="0.3">
      <c r="A20" s="110">
        <v>1927</v>
      </c>
      <c r="B20" s="374">
        <v>22243</v>
      </c>
      <c r="C20" s="24">
        <v>28756</v>
      </c>
      <c r="D20" s="375">
        <v>50999</v>
      </c>
      <c r="E20" s="376" t="s">
        <v>93</v>
      </c>
      <c r="H20" s="377">
        <v>7148</v>
      </c>
      <c r="K20" s="122">
        <f t="shared" si="2"/>
        <v>14.015961097276417</v>
      </c>
      <c r="O20" s="122"/>
    </row>
    <row r="21" spans="1:15" x14ac:dyDescent="0.3">
      <c r="A21" s="110">
        <v>1928</v>
      </c>
      <c r="B21" s="374">
        <v>23135</v>
      </c>
      <c r="C21" s="24">
        <v>29142</v>
      </c>
      <c r="D21" s="375">
        <v>52277</v>
      </c>
      <c r="E21" s="376" t="s">
        <v>94</v>
      </c>
      <c r="H21" s="377">
        <v>7556</v>
      </c>
      <c r="K21" s="122">
        <f t="shared" si="2"/>
        <v>14.453775082732369</v>
      </c>
      <c r="O21" s="122"/>
    </row>
    <row r="22" spans="1:15" x14ac:dyDescent="0.3">
      <c r="A22" s="110">
        <v>1929</v>
      </c>
      <c r="B22" s="374">
        <v>23396</v>
      </c>
      <c r="C22" s="24">
        <v>30845</v>
      </c>
      <c r="D22" s="375">
        <v>54241</v>
      </c>
      <c r="E22" s="376" t="s">
        <v>95</v>
      </c>
      <c r="H22" s="377">
        <v>8390</v>
      </c>
      <c r="K22" s="122">
        <f t="shared" si="2"/>
        <v>15.468003908482514</v>
      </c>
      <c r="O22" s="122"/>
    </row>
    <row r="23" spans="1:15" ht="14.4" x14ac:dyDescent="0.3">
      <c r="A23" s="110">
        <v>1930</v>
      </c>
      <c r="B23" s="374">
        <v>21537</v>
      </c>
      <c r="C23" s="24">
        <v>27738</v>
      </c>
      <c r="D23" s="375">
        <v>49266</v>
      </c>
      <c r="E23" s="376" t="s">
        <v>96</v>
      </c>
      <c r="H23" s="378">
        <v>7367</v>
      </c>
      <c r="K23" s="122">
        <f t="shared" si="2"/>
        <v>14.953517638939633</v>
      </c>
      <c r="O23" s="122"/>
    </row>
    <row r="24" spans="1:15" ht="14.4" x14ac:dyDescent="0.3">
      <c r="A24" s="110">
        <v>1931</v>
      </c>
      <c r="B24" s="374">
        <v>22659</v>
      </c>
      <c r="C24" s="24">
        <v>28907</v>
      </c>
      <c r="D24" s="375">
        <v>51566</v>
      </c>
      <c r="E24" s="376" t="s">
        <v>97</v>
      </c>
      <c r="H24" s="378">
        <v>7536</v>
      </c>
      <c r="K24" s="122">
        <f t="shared" si="2"/>
        <v>14.614280727611217</v>
      </c>
      <c r="O24" s="122"/>
    </row>
    <row r="25" spans="1:15" ht="14.4" x14ac:dyDescent="0.3">
      <c r="A25" s="110">
        <v>1932</v>
      </c>
      <c r="B25" s="374">
        <v>22937</v>
      </c>
      <c r="C25" s="24">
        <v>29239</v>
      </c>
      <c r="D25" s="375">
        <v>52176</v>
      </c>
      <c r="E25" s="376" t="s">
        <v>98</v>
      </c>
      <c r="H25" s="378">
        <v>7374</v>
      </c>
      <c r="K25" s="122">
        <f t="shared" si="2"/>
        <v>14.132934682612696</v>
      </c>
      <c r="O25" s="122"/>
    </row>
    <row r="26" spans="1:15" x14ac:dyDescent="0.3">
      <c r="A26" s="110">
        <v>1933</v>
      </c>
      <c r="B26" s="374">
        <v>23970</v>
      </c>
      <c r="C26" s="24">
        <v>30750</v>
      </c>
      <c r="D26" s="375">
        <v>54720</v>
      </c>
      <c r="E26" s="376" t="s">
        <v>99</v>
      </c>
      <c r="H26" s="377">
        <v>8283</v>
      </c>
      <c r="K26" s="122">
        <f t="shared" si="2"/>
        <v>15.137061403508772</v>
      </c>
      <c r="O26" s="122"/>
    </row>
    <row r="27" spans="1:15" ht="14.4" x14ac:dyDescent="0.3">
      <c r="A27" s="110">
        <v>1934</v>
      </c>
      <c r="B27" s="374">
        <v>25583</v>
      </c>
      <c r="C27" s="24">
        <v>31874</v>
      </c>
      <c r="D27" s="375">
        <v>57457</v>
      </c>
      <c r="E27" s="376" t="s">
        <v>100</v>
      </c>
      <c r="H27" s="378">
        <v>8157</v>
      </c>
      <c r="K27" s="122">
        <f t="shared" si="2"/>
        <v>14.196703621838941</v>
      </c>
      <c r="O27" s="122"/>
    </row>
    <row r="28" spans="1:15" ht="14.4" x14ac:dyDescent="0.3">
      <c r="A28" s="110">
        <v>1935</v>
      </c>
      <c r="B28" s="374">
        <v>26016</v>
      </c>
      <c r="C28" s="24">
        <v>33154</v>
      </c>
      <c r="D28" s="375">
        <v>59170</v>
      </c>
      <c r="E28" s="376" t="s">
        <v>101</v>
      </c>
      <c r="H28" s="378">
        <v>8887</v>
      </c>
      <c r="K28" s="122">
        <f t="shared" si="2"/>
        <v>15.019435524759169</v>
      </c>
      <c r="O28" s="122"/>
    </row>
    <row r="29" spans="1:15" ht="14.4" x14ac:dyDescent="0.3">
      <c r="A29" s="110">
        <v>1936</v>
      </c>
      <c r="B29" s="374">
        <v>26171</v>
      </c>
      <c r="C29" s="24">
        <v>32983</v>
      </c>
      <c r="D29" s="375">
        <v>59154</v>
      </c>
      <c r="E29" s="376" t="s">
        <v>102</v>
      </c>
      <c r="H29" s="378">
        <v>8803</v>
      </c>
      <c r="K29" s="122">
        <f t="shared" si="2"/>
        <v>14.881495756838083</v>
      </c>
      <c r="O29" s="122"/>
    </row>
    <row r="30" spans="1:15" ht="14.4" x14ac:dyDescent="0.3">
      <c r="A30" s="110">
        <v>1937</v>
      </c>
      <c r="B30" s="374">
        <v>26281</v>
      </c>
      <c r="C30" s="24">
        <v>33681</v>
      </c>
      <c r="D30" s="375">
        <v>59962</v>
      </c>
      <c r="E30" s="376" t="s">
        <v>103</v>
      </c>
      <c r="H30" s="378">
        <v>9085</v>
      </c>
      <c r="K30" s="122">
        <f t="shared" si="2"/>
        <v>15.151262466228612</v>
      </c>
      <c r="O30" s="122"/>
    </row>
    <row r="31" spans="1:15" ht="14.4" x14ac:dyDescent="0.3">
      <c r="A31" s="110">
        <v>1938</v>
      </c>
      <c r="B31" s="374">
        <v>27482</v>
      </c>
      <c r="C31" s="24">
        <v>34362</v>
      </c>
      <c r="D31" s="375">
        <v>61844</v>
      </c>
      <c r="E31" s="376" t="s">
        <v>104</v>
      </c>
      <c r="H31" s="378">
        <v>9681</v>
      </c>
      <c r="K31" s="122">
        <f t="shared" si="2"/>
        <v>15.653903369769097</v>
      </c>
      <c r="O31" s="122"/>
    </row>
    <row r="32" spans="1:15" ht="14.4" x14ac:dyDescent="0.3">
      <c r="A32" s="110">
        <v>1939</v>
      </c>
      <c r="B32" s="374">
        <v>28323</v>
      </c>
      <c r="C32" s="24">
        <v>36126</v>
      </c>
      <c r="D32" s="375">
        <v>64449</v>
      </c>
      <c r="E32" s="376" t="s">
        <v>105</v>
      </c>
      <c r="H32" s="378">
        <v>10303</v>
      </c>
      <c r="K32" s="122">
        <f t="shared" si="2"/>
        <v>15.986283728219211</v>
      </c>
      <c r="O32" s="122"/>
    </row>
    <row r="33" spans="1:15" ht="14.4" x14ac:dyDescent="0.3">
      <c r="A33" s="110">
        <v>1940</v>
      </c>
      <c r="B33" s="374">
        <v>27687</v>
      </c>
      <c r="C33" s="24">
        <v>35842</v>
      </c>
      <c r="D33" s="375">
        <v>63529</v>
      </c>
      <c r="E33" s="376" t="s">
        <v>106</v>
      </c>
      <c r="H33" s="378">
        <v>8189</v>
      </c>
      <c r="K33" s="122">
        <f t="shared" si="2"/>
        <v>12.890176140030537</v>
      </c>
      <c r="O33" s="122"/>
    </row>
    <row r="34" spans="1:15" ht="14.4" x14ac:dyDescent="0.3">
      <c r="A34" s="110">
        <v>1941</v>
      </c>
      <c r="B34" s="374">
        <v>29446</v>
      </c>
      <c r="C34" s="24">
        <v>36386</v>
      </c>
      <c r="D34" s="375">
        <v>65832</v>
      </c>
      <c r="E34" s="376" t="s">
        <v>107</v>
      </c>
      <c r="H34" s="378">
        <v>7705</v>
      </c>
      <c r="K34" s="122">
        <f t="shared" si="2"/>
        <v>11.704034512091384</v>
      </c>
      <c r="O34" s="122"/>
    </row>
    <row r="35" spans="1:15" ht="14.4" x14ac:dyDescent="0.3">
      <c r="A35" s="110">
        <v>1942</v>
      </c>
      <c r="B35" s="374">
        <v>31300</v>
      </c>
      <c r="C35" s="24">
        <v>38491</v>
      </c>
      <c r="D35" s="375">
        <v>69791</v>
      </c>
      <c r="E35" s="376" t="s">
        <v>108</v>
      </c>
      <c r="H35" s="378">
        <v>7974</v>
      </c>
      <c r="K35" s="122">
        <f t="shared" si="2"/>
        <v>11.425541975326331</v>
      </c>
      <c r="O35" s="122"/>
    </row>
    <row r="36" spans="1:15" ht="14.4" x14ac:dyDescent="0.3">
      <c r="A36" s="110">
        <v>1943</v>
      </c>
      <c r="B36" s="374">
        <v>31366</v>
      </c>
      <c r="C36" s="24">
        <v>37707</v>
      </c>
      <c r="D36" s="375">
        <v>69073</v>
      </c>
      <c r="E36" s="376" t="s">
        <v>109</v>
      </c>
      <c r="H36" s="378">
        <v>8328</v>
      </c>
      <c r="K36" s="122">
        <f t="shared" si="2"/>
        <v>12.056809462452767</v>
      </c>
      <c r="O36" s="122"/>
    </row>
    <row r="37" spans="1:15" x14ac:dyDescent="0.3">
      <c r="A37" s="110">
        <v>1944</v>
      </c>
      <c r="B37" s="374">
        <v>29698</v>
      </c>
      <c r="C37" s="24">
        <v>35092</v>
      </c>
      <c r="D37" s="375">
        <v>64790</v>
      </c>
      <c r="E37" s="376" t="s">
        <v>110</v>
      </c>
      <c r="H37" s="379">
        <v>9754</v>
      </c>
      <c r="I37" s="127"/>
      <c r="K37" s="122">
        <f t="shared" si="2"/>
        <v>15.05479240623553</v>
      </c>
      <c r="O37" s="122"/>
    </row>
    <row r="38" spans="1:15" x14ac:dyDescent="0.3">
      <c r="A38" s="110">
        <v>1945</v>
      </c>
      <c r="B38" s="374">
        <v>29988</v>
      </c>
      <c r="C38" s="24">
        <v>35526</v>
      </c>
      <c r="D38" s="375">
        <v>65514</v>
      </c>
      <c r="E38" s="380" t="s">
        <v>111</v>
      </c>
      <c r="H38" s="377">
        <v>9317</v>
      </c>
      <c r="I38" s="127"/>
      <c r="K38" s="122">
        <f t="shared" si="2"/>
        <v>14.22138779497512</v>
      </c>
      <c r="O38" s="122"/>
    </row>
    <row r="39" spans="1:15" x14ac:dyDescent="0.3">
      <c r="A39" s="110">
        <v>1946</v>
      </c>
      <c r="B39" s="374">
        <v>31184</v>
      </c>
      <c r="C39" s="24">
        <v>38361</v>
      </c>
      <c r="D39" s="375">
        <v>69545</v>
      </c>
      <c r="E39" s="380" t="s">
        <v>112</v>
      </c>
      <c r="H39" s="377">
        <v>10988</v>
      </c>
      <c r="I39" s="127"/>
      <c r="K39" s="122">
        <f t="shared" si="2"/>
        <v>15.799841829031562</v>
      </c>
      <c r="O39" s="122"/>
    </row>
    <row r="40" spans="1:15" x14ac:dyDescent="0.3">
      <c r="A40" s="110">
        <v>1947</v>
      </c>
      <c r="B40" s="374">
        <v>30474</v>
      </c>
      <c r="C40" s="24">
        <v>37792</v>
      </c>
      <c r="D40" s="375">
        <v>68266</v>
      </c>
      <c r="E40" s="380" t="s">
        <v>113</v>
      </c>
      <c r="H40" s="377">
        <v>12082</v>
      </c>
      <c r="I40" s="127"/>
      <c r="K40" s="122">
        <f t="shared" si="2"/>
        <v>17.698415023584214</v>
      </c>
      <c r="O40" s="122"/>
    </row>
    <row r="41" spans="1:15" x14ac:dyDescent="0.3">
      <c r="A41" s="110">
        <v>1948</v>
      </c>
      <c r="B41" s="374">
        <v>32098</v>
      </c>
      <c r="C41" s="24">
        <v>39799</v>
      </c>
      <c r="D41" s="375">
        <v>71897</v>
      </c>
      <c r="E41" s="380" t="s">
        <v>114</v>
      </c>
      <c r="H41" s="377">
        <v>12350</v>
      </c>
      <c r="I41" s="127"/>
      <c r="K41" s="122">
        <f t="shared" si="2"/>
        <v>17.177350932584112</v>
      </c>
      <c r="O41" s="122"/>
    </row>
    <row r="42" spans="1:15" x14ac:dyDescent="0.3">
      <c r="A42" s="110">
        <v>1949</v>
      </c>
      <c r="B42" s="374">
        <v>31102</v>
      </c>
      <c r="C42" s="24">
        <v>39571</v>
      </c>
      <c r="D42" s="375">
        <v>70673</v>
      </c>
      <c r="E42" s="380" t="s">
        <v>115</v>
      </c>
      <c r="H42" s="377">
        <v>13982</v>
      </c>
      <c r="I42" s="127"/>
      <c r="K42" s="122">
        <f t="shared" si="2"/>
        <v>19.784075955456821</v>
      </c>
      <c r="O42" s="122"/>
    </row>
    <row r="43" spans="1:15" x14ac:dyDescent="0.3">
      <c r="A43" s="110">
        <v>1950</v>
      </c>
      <c r="B43" s="374">
        <v>32463</v>
      </c>
      <c r="C43" s="24">
        <v>41059</v>
      </c>
      <c r="D43" s="375">
        <v>73522</v>
      </c>
      <c r="E43" s="380" t="s">
        <v>116</v>
      </c>
      <c r="H43" s="377">
        <v>15680</v>
      </c>
      <c r="I43" s="127"/>
      <c r="K43" s="122">
        <f t="shared" si="2"/>
        <v>21.326949756535459</v>
      </c>
      <c r="O43" s="122"/>
    </row>
    <row r="44" spans="1:15" x14ac:dyDescent="0.3">
      <c r="A44" s="110">
        <v>1951</v>
      </c>
      <c r="B44" s="374">
        <v>33706</v>
      </c>
      <c r="C44" s="24">
        <v>43204</v>
      </c>
      <c r="D44" s="375">
        <v>76910</v>
      </c>
      <c r="E44" s="380" t="s">
        <v>117</v>
      </c>
      <c r="H44" s="377">
        <v>16289</v>
      </c>
      <c r="I44" s="127"/>
      <c r="K44" s="122">
        <f t="shared" si="2"/>
        <v>21.179300481081786</v>
      </c>
      <c r="O44" s="122"/>
    </row>
    <row r="45" spans="1:15" x14ac:dyDescent="0.3">
      <c r="A45" s="110">
        <v>1952</v>
      </c>
      <c r="B45" s="374">
        <v>33723</v>
      </c>
      <c r="C45" s="24">
        <v>43077</v>
      </c>
      <c r="D45" s="375">
        <v>76800</v>
      </c>
      <c r="E45" s="380" t="s">
        <v>118</v>
      </c>
      <c r="H45" s="377">
        <v>19663</v>
      </c>
      <c r="I45" s="127"/>
      <c r="K45" s="122">
        <f t="shared" si="2"/>
        <v>25.602864583333332</v>
      </c>
      <c r="O45" s="122"/>
    </row>
    <row r="46" spans="1:15" x14ac:dyDescent="0.3">
      <c r="A46" s="110">
        <v>1953</v>
      </c>
      <c r="B46" s="374">
        <v>33314</v>
      </c>
      <c r="C46" s="24">
        <v>42161</v>
      </c>
      <c r="D46" s="375">
        <v>75475</v>
      </c>
      <c r="E46" s="380" t="s">
        <v>119</v>
      </c>
      <c r="F46" s="57">
        <v>7735</v>
      </c>
      <c r="G46" s="57">
        <v>11886</v>
      </c>
      <c r="H46" s="377">
        <v>19621</v>
      </c>
      <c r="I46" s="122">
        <v>23.218466710692201</v>
      </c>
      <c r="J46" s="122">
        <v>28.191930931429521</v>
      </c>
      <c r="K46" s="122">
        <f t="shared" si="2"/>
        <v>25.996687644915536</v>
      </c>
      <c r="O46" s="122"/>
    </row>
    <row r="47" spans="1:15" x14ac:dyDescent="0.3">
      <c r="A47" s="110">
        <v>1954</v>
      </c>
      <c r="B47" s="374">
        <v>34080</v>
      </c>
      <c r="C47" s="24">
        <v>43179</v>
      </c>
      <c r="D47" s="375">
        <v>77259</v>
      </c>
      <c r="E47" s="380" t="s">
        <v>120</v>
      </c>
      <c r="F47" s="57">
        <v>4768</v>
      </c>
      <c r="G47" s="57">
        <v>8110</v>
      </c>
      <c r="H47" s="377">
        <v>12878</v>
      </c>
      <c r="I47" s="122">
        <v>13.990610328638498</v>
      </c>
      <c r="J47" s="122">
        <v>18.78227842238125</v>
      </c>
      <c r="K47" s="122">
        <f t="shared" si="2"/>
        <v>16.668608188042818</v>
      </c>
      <c r="O47" s="122"/>
    </row>
    <row r="48" spans="1:15" x14ac:dyDescent="0.3">
      <c r="A48" s="110">
        <v>1955</v>
      </c>
      <c r="B48" s="374">
        <v>33901</v>
      </c>
      <c r="C48" s="24">
        <v>43563</v>
      </c>
      <c r="D48" s="375">
        <v>77464</v>
      </c>
      <c r="E48" s="380" t="s">
        <v>121</v>
      </c>
      <c r="F48" s="57">
        <v>3912</v>
      </c>
      <c r="G48" s="57">
        <v>7157</v>
      </c>
      <c r="H48" s="377">
        <v>11089</v>
      </c>
      <c r="I48" s="122">
        <v>11.539482611132415</v>
      </c>
      <c r="J48" s="122">
        <v>16.429079723618667</v>
      </c>
      <c r="K48" s="122">
        <f t="shared" si="2"/>
        <v>14.315036662191469</v>
      </c>
      <c r="O48" s="122"/>
    </row>
    <row r="49" spans="1:15" x14ac:dyDescent="0.3">
      <c r="A49" s="110">
        <v>1956</v>
      </c>
      <c r="B49" s="374">
        <v>35871</v>
      </c>
      <c r="C49" s="24">
        <v>45609</v>
      </c>
      <c r="D49" s="375">
        <v>81480</v>
      </c>
      <c r="E49" s="380" t="s">
        <v>122</v>
      </c>
      <c r="F49" s="57">
        <v>4600</v>
      </c>
      <c r="G49" s="57">
        <v>8184</v>
      </c>
      <c r="H49" s="377">
        <v>12784</v>
      </c>
      <c r="I49" s="122">
        <v>12.823729475063422</v>
      </c>
      <c r="J49" s="122">
        <v>17.943826876274418</v>
      </c>
      <c r="K49" s="122">
        <f t="shared" si="2"/>
        <v>15.689739813451153</v>
      </c>
      <c r="O49" s="122"/>
    </row>
    <row r="50" spans="1:15" x14ac:dyDescent="0.3">
      <c r="A50" s="110">
        <v>1957</v>
      </c>
      <c r="B50" s="374">
        <v>35270</v>
      </c>
      <c r="C50" s="24">
        <v>44966</v>
      </c>
      <c r="D50" s="375">
        <v>80236</v>
      </c>
      <c r="E50" s="380" t="s">
        <v>123</v>
      </c>
      <c r="F50" s="57">
        <v>4905</v>
      </c>
      <c r="G50" s="57">
        <v>8694</v>
      </c>
      <c r="H50" s="377">
        <v>13599</v>
      </c>
      <c r="I50" s="122">
        <v>13.907003118797846</v>
      </c>
      <c r="J50" s="122">
        <v>19.334608370769025</v>
      </c>
      <c r="K50" s="122">
        <f t="shared" si="2"/>
        <v>16.948751184007179</v>
      </c>
      <c r="O50" s="122"/>
    </row>
    <row r="51" spans="1:15" x14ac:dyDescent="0.3">
      <c r="A51" s="110">
        <v>1958</v>
      </c>
      <c r="B51" s="374">
        <v>34702</v>
      </c>
      <c r="C51" s="24">
        <v>44461</v>
      </c>
      <c r="D51" s="375">
        <v>79163</v>
      </c>
      <c r="E51" s="380" t="s">
        <v>124</v>
      </c>
      <c r="F51" s="57">
        <v>4173</v>
      </c>
      <c r="G51" s="57">
        <v>7621</v>
      </c>
      <c r="H51" s="377">
        <v>11794</v>
      </c>
      <c r="I51" s="122">
        <v>12.025243501815458</v>
      </c>
      <c r="J51" s="122">
        <v>17.140865027777153</v>
      </c>
      <c r="K51" s="122">
        <f t="shared" si="2"/>
        <v>14.898374240491139</v>
      </c>
      <c r="O51" s="122"/>
    </row>
    <row r="52" spans="1:15" x14ac:dyDescent="0.3">
      <c r="A52" s="110">
        <v>1959</v>
      </c>
      <c r="B52" s="374">
        <v>36824</v>
      </c>
      <c r="C52" s="24">
        <v>47499</v>
      </c>
      <c r="D52" s="375">
        <v>84323</v>
      </c>
      <c r="E52" s="380" t="s">
        <v>125</v>
      </c>
      <c r="F52" s="57">
        <v>5048</v>
      </c>
      <c r="G52" s="57">
        <v>8930</v>
      </c>
      <c r="H52" s="377">
        <v>13978</v>
      </c>
      <c r="I52" s="122">
        <v>13.708451010210732</v>
      </c>
      <c r="J52" s="122">
        <v>18.800395797806271</v>
      </c>
      <c r="K52" s="122">
        <f t="shared" si="2"/>
        <v>16.576734698718024</v>
      </c>
      <c r="O52" s="122"/>
    </row>
    <row r="53" spans="1:15" x14ac:dyDescent="0.3">
      <c r="A53" s="110">
        <v>1960</v>
      </c>
      <c r="B53" s="374">
        <v>36843</v>
      </c>
      <c r="C53" s="24">
        <v>46978</v>
      </c>
      <c r="D53" s="375">
        <v>83821</v>
      </c>
      <c r="E53" s="380" t="s">
        <v>126</v>
      </c>
      <c r="F53" s="57">
        <v>5087</v>
      </c>
      <c r="G53" s="57">
        <v>9109</v>
      </c>
      <c r="H53" s="377">
        <v>14196</v>
      </c>
      <c r="I53" s="122">
        <v>13.807236109980186</v>
      </c>
      <c r="J53" s="122">
        <v>19.389927199965943</v>
      </c>
      <c r="K53" s="122">
        <f t="shared" si="2"/>
        <v>16.936090001312319</v>
      </c>
      <c r="O53" s="122"/>
    </row>
    <row r="54" spans="1:15" x14ac:dyDescent="0.3">
      <c r="A54" s="110">
        <v>1961</v>
      </c>
      <c r="B54" s="374">
        <v>36714</v>
      </c>
      <c r="C54" s="24">
        <v>47558</v>
      </c>
      <c r="D54" s="375">
        <v>84272</v>
      </c>
      <c r="E54" s="380" t="s">
        <v>127</v>
      </c>
      <c r="F54" s="57">
        <v>5935</v>
      </c>
      <c r="G54" s="57">
        <v>10514</v>
      </c>
      <c r="H54" s="377">
        <v>16449</v>
      </c>
      <c r="I54" s="122">
        <v>16.165495451326468</v>
      </c>
      <c r="J54" s="128">
        <v>22.107742125404769</v>
      </c>
      <c r="K54" s="122">
        <f t="shared" si="2"/>
        <v>19.518938674767419</v>
      </c>
      <c r="O54" s="122"/>
    </row>
    <row r="55" spans="1:15" x14ac:dyDescent="0.3">
      <c r="A55" s="110">
        <v>1962</v>
      </c>
      <c r="B55" s="374">
        <v>38735</v>
      </c>
      <c r="C55" s="24">
        <v>49588</v>
      </c>
      <c r="D55" s="375">
        <v>88323</v>
      </c>
      <c r="E55" s="380" t="s">
        <v>128</v>
      </c>
      <c r="F55" s="57">
        <v>6099</v>
      </c>
      <c r="G55" s="57">
        <v>10535</v>
      </c>
      <c r="H55" s="377">
        <v>16634</v>
      </c>
      <c r="I55" s="122">
        <v>15.74544985155544</v>
      </c>
      <c r="J55" s="128">
        <v>21.245059288537551</v>
      </c>
      <c r="K55" s="122">
        <f t="shared" si="2"/>
        <v>18.833146519026755</v>
      </c>
      <c r="O55" s="122"/>
    </row>
    <row r="56" spans="1:15" x14ac:dyDescent="0.3">
      <c r="A56" s="110">
        <v>1963</v>
      </c>
      <c r="B56" s="374">
        <v>39711</v>
      </c>
      <c r="C56" s="24">
        <v>50576</v>
      </c>
      <c r="D56" s="375">
        <v>90287</v>
      </c>
      <c r="E56" s="380" t="s">
        <v>129</v>
      </c>
      <c r="F56" s="57">
        <v>6341</v>
      </c>
      <c r="G56" s="57">
        <v>11317</v>
      </c>
      <c r="H56" s="377">
        <v>17658</v>
      </c>
      <c r="I56" s="122">
        <v>15.967867845181436</v>
      </c>
      <c r="J56" s="128">
        <v>22.376225877886746</v>
      </c>
      <c r="K56" s="122">
        <f t="shared" si="2"/>
        <v>19.557632881810228</v>
      </c>
      <c r="O56" s="122"/>
    </row>
    <row r="57" spans="1:15" x14ac:dyDescent="0.3">
      <c r="A57" s="110">
        <v>1964</v>
      </c>
      <c r="B57" s="374">
        <v>42489</v>
      </c>
      <c r="C57" s="24">
        <v>53738</v>
      </c>
      <c r="D57" s="375">
        <v>96227</v>
      </c>
      <c r="E57" s="380" t="s">
        <v>130</v>
      </c>
      <c r="F57" s="57">
        <v>4295</v>
      </c>
      <c r="G57" s="57">
        <v>8128</v>
      </c>
      <c r="H57" s="377">
        <v>12423</v>
      </c>
      <c r="I57" s="122">
        <v>10.108498670244064</v>
      </c>
      <c r="J57" s="122">
        <v>15.125237262272508</v>
      </c>
      <c r="K57" s="122">
        <f t="shared" si="2"/>
        <v>12.910097997443545</v>
      </c>
      <c r="M57" s="129"/>
      <c r="O57" s="122"/>
    </row>
    <row r="58" spans="1:15" x14ac:dyDescent="0.3">
      <c r="A58" s="110">
        <v>1965</v>
      </c>
      <c r="B58" s="374">
        <v>42185</v>
      </c>
      <c r="C58" s="24">
        <v>53413</v>
      </c>
      <c r="D58" s="375">
        <v>95598</v>
      </c>
      <c r="E58" s="380" t="s">
        <v>131</v>
      </c>
      <c r="F58" s="57">
        <v>3887</v>
      </c>
      <c r="G58" s="57">
        <v>7061</v>
      </c>
      <c r="H58" s="377">
        <v>10948</v>
      </c>
      <c r="I58" s="122">
        <v>9.2141756548536211</v>
      </c>
      <c r="J58" s="122">
        <v>13.21962818040552</v>
      </c>
      <c r="K58" s="122">
        <f t="shared" si="2"/>
        <v>11.452122429339527</v>
      </c>
      <c r="M58" s="129"/>
      <c r="O58" s="122"/>
    </row>
    <row r="59" spans="1:15" x14ac:dyDescent="0.3">
      <c r="A59" s="110">
        <v>1966</v>
      </c>
      <c r="B59" s="374">
        <v>44417</v>
      </c>
      <c r="C59" s="24">
        <v>55466</v>
      </c>
      <c r="D59" s="266">
        <v>99739</v>
      </c>
      <c r="E59" s="380" t="s">
        <v>132</v>
      </c>
      <c r="F59" s="57">
        <v>4235</v>
      </c>
      <c r="G59" s="57">
        <v>7821</v>
      </c>
      <c r="H59" s="377">
        <v>12056</v>
      </c>
      <c r="I59" s="122">
        <v>9.5346376387419234</v>
      </c>
      <c r="J59" s="122">
        <v>14.10053005444777</v>
      </c>
      <c r="K59" s="122">
        <f t="shared" si="2"/>
        <v>12.087548501589147</v>
      </c>
      <c r="O59" s="122"/>
    </row>
    <row r="60" spans="1:15" x14ac:dyDescent="0.3">
      <c r="A60" s="110">
        <v>1967</v>
      </c>
      <c r="B60" s="374">
        <v>43429</v>
      </c>
      <c r="C60" s="24">
        <v>55087</v>
      </c>
      <c r="D60" s="375">
        <v>98516</v>
      </c>
      <c r="E60" s="380" t="s">
        <v>133</v>
      </c>
      <c r="F60" s="57">
        <v>4902</v>
      </c>
      <c r="G60" s="57">
        <v>9587</v>
      </c>
      <c r="H60" s="377">
        <v>14489</v>
      </c>
      <c r="I60" s="122">
        <v>11.287388611296599</v>
      </c>
      <c r="J60" s="122">
        <v>17.403380107829435</v>
      </c>
      <c r="K60" s="122">
        <f t="shared" si="2"/>
        <v>14.707255674205205</v>
      </c>
      <c r="M60" s="129"/>
      <c r="O60" s="122"/>
    </row>
    <row r="61" spans="1:15" x14ac:dyDescent="0.3">
      <c r="A61" s="110">
        <v>1968</v>
      </c>
      <c r="B61" s="374">
        <v>46655</v>
      </c>
      <c r="C61" s="24">
        <v>58609</v>
      </c>
      <c r="D61" s="375">
        <v>105264</v>
      </c>
      <c r="E61" s="380" t="s">
        <v>134</v>
      </c>
      <c r="F61" s="57">
        <v>5083</v>
      </c>
      <c r="G61" s="57">
        <v>9022</v>
      </c>
      <c r="H61" s="377">
        <v>14105</v>
      </c>
      <c r="I61" s="122">
        <v>10.894866573786304</v>
      </c>
      <c r="J61" s="122">
        <v>15.393540241259874</v>
      </c>
      <c r="K61" s="122">
        <f t="shared" si="2"/>
        <v>13.399642802857578</v>
      </c>
      <c r="O61" s="122"/>
    </row>
    <row r="62" spans="1:15" x14ac:dyDescent="0.3">
      <c r="A62" s="110">
        <v>1969</v>
      </c>
      <c r="B62" s="374">
        <v>44912</v>
      </c>
      <c r="C62" s="24">
        <v>57102</v>
      </c>
      <c r="D62" s="375">
        <v>102014</v>
      </c>
      <c r="E62" s="380" t="s">
        <v>135</v>
      </c>
      <c r="F62" s="57">
        <v>5647</v>
      </c>
      <c r="G62" s="57">
        <v>10711</v>
      </c>
      <c r="H62" s="377">
        <v>16358</v>
      </c>
      <c r="I62" s="122">
        <v>12.573477021731385</v>
      </c>
      <c r="J62" s="122">
        <v>18.757661728135616</v>
      </c>
      <c r="K62" s="122">
        <f t="shared" si="2"/>
        <v>16.035054012194404</v>
      </c>
      <c r="M62" s="129"/>
      <c r="O62" s="122"/>
    </row>
    <row r="63" spans="1:15" x14ac:dyDescent="0.3">
      <c r="A63" s="110">
        <v>1970</v>
      </c>
      <c r="B63" s="374">
        <v>48334</v>
      </c>
      <c r="C63" s="24">
        <v>60110</v>
      </c>
      <c r="D63" s="375">
        <v>108444</v>
      </c>
      <c r="E63" s="380" t="s">
        <v>136</v>
      </c>
      <c r="F63" s="57">
        <v>5944</v>
      </c>
      <c r="G63" s="57">
        <v>10558</v>
      </c>
      <c r="H63" s="377">
        <v>16502</v>
      </c>
      <c r="I63" s="122">
        <v>12.297761410187446</v>
      </c>
      <c r="J63" s="122">
        <v>17.564465147230077</v>
      </c>
      <c r="K63" s="122">
        <f t="shared" si="2"/>
        <v>15.217070561764597</v>
      </c>
      <c r="O63" s="122"/>
    </row>
    <row r="64" spans="1:15" x14ac:dyDescent="0.3">
      <c r="A64" s="110">
        <v>1971</v>
      </c>
      <c r="B64" s="374">
        <v>47483</v>
      </c>
      <c r="C64" s="24">
        <v>58390</v>
      </c>
      <c r="D64" s="375">
        <v>105873</v>
      </c>
      <c r="E64" s="380" t="s">
        <v>137</v>
      </c>
      <c r="F64" s="57">
        <v>6988</v>
      </c>
      <c r="G64" s="57">
        <v>11517</v>
      </c>
      <c r="H64" s="377">
        <v>18505</v>
      </c>
      <c r="I64" s="122">
        <v>14.716846029105154</v>
      </c>
      <c r="J64" s="122">
        <v>19.724267854084605</v>
      </c>
      <c r="K64" s="122">
        <f t="shared" si="2"/>
        <v>17.478488377584465</v>
      </c>
      <c r="M64" s="129"/>
      <c r="O64" s="122"/>
    </row>
    <row r="65" spans="1:15" x14ac:dyDescent="0.3">
      <c r="A65" s="110">
        <v>1972</v>
      </c>
      <c r="B65" s="374">
        <v>46791</v>
      </c>
      <c r="C65" s="24">
        <v>58539</v>
      </c>
      <c r="D65" s="375">
        <v>105330</v>
      </c>
      <c r="E65" s="380" t="s">
        <v>138</v>
      </c>
      <c r="F65" s="57">
        <v>6292</v>
      </c>
      <c r="G65" s="57">
        <v>10442</v>
      </c>
      <c r="H65" s="377">
        <v>16734</v>
      </c>
      <c r="I65" s="122">
        <v>13.447030411831335</v>
      </c>
      <c r="J65" s="122">
        <v>17.837680862331094</v>
      </c>
      <c r="K65" s="122">
        <f t="shared" si="2"/>
        <v>15.887211620620906</v>
      </c>
      <c r="O65" s="122"/>
    </row>
    <row r="66" spans="1:15" x14ac:dyDescent="0.3">
      <c r="A66" s="110">
        <v>1973</v>
      </c>
      <c r="B66" s="374">
        <v>47505</v>
      </c>
      <c r="C66" s="24">
        <v>59232</v>
      </c>
      <c r="D66" s="375">
        <v>106737</v>
      </c>
      <c r="E66" s="380" t="s">
        <v>139</v>
      </c>
      <c r="F66" s="57">
        <v>4361</v>
      </c>
      <c r="G66" s="57">
        <v>7691</v>
      </c>
      <c r="H66" s="377">
        <v>12052</v>
      </c>
      <c r="I66" s="122">
        <v>9.1800863067045579</v>
      </c>
      <c r="J66" s="122">
        <v>12.984535386277688</v>
      </c>
      <c r="K66" s="122">
        <f t="shared" si="2"/>
        <v>11.291304795900203</v>
      </c>
      <c r="O66" s="122"/>
    </row>
    <row r="67" spans="1:15" x14ac:dyDescent="0.3">
      <c r="A67" s="110">
        <v>1974</v>
      </c>
      <c r="B67" s="374">
        <v>49901</v>
      </c>
      <c r="C67" s="24">
        <v>61974</v>
      </c>
      <c r="D67" s="375">
        <v>111875</v>
      </c>
      <c r="E67" s="380" t="s">
        <v>140</v>
      </c>
      <c r="F67" s="57">
        <v>5314</v>
      </c>
      <c r="G67" s="57">
        <v>8307</v>
      </c>
      <c r="H67" s="377">
        <v>13621</v>
      </c>
      <c r="I67" s="122">
        <v>10.649085188673574</v>
      </c>
      <c r="J67" s="122">
        <v>13.404008132442637</v>
      </c>
      <c r="K67" s="122">
        <f t="shared" si="2"/>
        <v>12.175195530726256</v>
      </c>
      <c r="M67" s="129"/>
      <c r="O67" s="122"/>
    </row>
    <row r="68" spans="1:15" x14ac:dyDescent="0.3">
      <c r="A68" s="110">
        <v>1975</v>
      </c>
      <c r="B68" s="374">
        <v>46910</v>
      </c>
      <c r="C68" s="24">
        <v>58786</v>
      </c>
      <c r="D68" s="375">
        <v>105696</v>
      </c>
      <c r="E68" s="380" t="s">
        <v>141</v>
      </c>
      <c r="F68" s="57">
        <v>5561</v>
      </c>
      <c r="G68" s="57">
        <v>7886</v>
      </c>
      <c r="H68" s="377">
        <v>13447</v>
      </c>
      <c r="I68" s="122">
        <v>11.854615220635258</v>
      </c>
      <c r="J68" s="122">
        <v>13.414758615997005</v>
      </c>
      <c r="K68" s="122">
        <f t="shared" si="2"/>
        <v>12.722335755373903</v>
      </c>
      <c r="O68" s="122"/>
    </row>
    <row r="69" spans="1:15" x14ac:dyDescent="0.3">
      <c r="A69" s="110">
        <v>1976</v>
      </c>
      <c r="B69" s="374">
        <v>48755</v>
      </c>
      <c r="C69" s="24">
        <v>60757</v>
      </c>
      <c r="D69" s="375">
        <v>109512</v>
      </c>
      <c r="E69" s="380" t="s">
        <v>142</v>
      </c>
      <c r="F69" s="57">
        <v>5890</v>
      </c>
      <c r="G69" s="57">
        <v>7903</v>
      </c>
      <c r="H69" s="377">
        <v>13793</v>
      </c>
      <c r="I69" s="122">
        <v>12.080812224387243</v>
      </c>
      <c r="J69" s="122">
        <v>13.007554685056865</v>
      </c>
      <c r="K69" s="122">
        <f t="shared" si="2"/>
        <v>12.594966761633428</v>
      </c>
      <c r="O69" s="122"/>
    </row>
    <row r="70" spans="1:15" x14ac:dyDescent="0.3">
      <c r="A70" s="110">
        <v>1977</v>
      </c>
      <c r="B70" s="374">
        <v>47278</v>
      </c>
      <c r="C70" s="24">
        <v>58691</v>
      </c>
      <c r="D70" s="375">
        <v>105969</v>
      </c>
      <c r="E70" s="380" t="s">
        <v>143</v>
      </c>
      <c r="F70" s="57">
        <v>7341</v>
      </c>
      <c r="G70" s="57">
        <v>8213</v>
      </c>
      <c r="H70" s="377">
        <v>15154</v>
      </c>
      <c r="I70" s="122">
        <v>15.527306569651847</v>
      </c>
      <c r="J70" s="122">
        <v>13.99362764307986</v>
      </c>
      <c r="K70" s="122">
        <f t="shared" si="2"/>
        <v>14.300408610065208</v>
      </c>
      <c r="O70" s="122"/>
    </row>
    <row r="71" spans="1:15" x14ac:dyDescent="0.3">
      <c r="A71" s="110">
        <v>1978</v>
      </c>
      <c r="B71" s="374">
        <v>46986</v>
      </c>
      <c r="C71" s="24">
        <v>58706</v>
      </c>
      <c r="D71" s="375">
        <v>105692</v>
      </c>
      <c r="E71" s="380" t="s">
        <v>144</v>
      </c>
      <c r="F71" s="57">
        <v>4590</v>
      </c>
      <c r="G71" s="57">
        <v>5238</v>
      </c>
      <c r="H71" s="377">
        <v>9828</v>
      </c>
      <c r="I71" s="122">
        <v>9.7688673221810749</v>
      </c>
      <c r="J71" s="122">
        <v>8.922427009164311</v>
      </c>
      <c r="K71" s="122">
        <f t="shared" si="2"/>
        <v>9.2987170268326835</v>
      </c>
      <c r="O71" s="122"/>
    </row>
    <row r="72" spans="1:15" x14ac:dyDescent="0.3">
      <c r="A72" s="110">
        <v>1979</v>
      </c>
      <c r="B72" s="374">
        <v>46218</v>
      </c>
      <c r="C72" s="24">
        <v>57816</v>
      </c>
      <c r="D72" s="375">
        <v>104034</v>
      </c>
      <c r="E72" s="380" t="s">
        <v>168</v>
      </c>
      <c r="H72" s="381"/>
      <c r="I72" s="132"/>
    </row>
    <row r="73" spans="1:15" x14ac:dyDescent="0.3">
      <c r="A73" s="110"/>
      <c r="B73" s="382"/>
      <c r="C73" s="24"/>
      <c r="D73" s="383"/>
      <c r="E73" s="384"/>
      <c r="H73" s="381"/>
      <c r="I73" s="132"/>
    </row>
  </sheetData>
  <mergeCells count="5">
    <mergeCell ref="I5:K5"/>
    <mergeCell ref="A1:M1"/>
    <mergeCell ref="B5:D5"/>
    <mergeCell ref="F5:H5"/>
    <mergeCell ref="A3:M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85E3C-F974-4173-8AC8-89CE294D9479}">
  <dimension ref="A1:JF31"/>
  <sheetViews>
    <sheetView workbookViewId="0">
      <selection activeCell="A2" sqref="A2"/>
    </sheetView>
  </sheetViews>
  <sheetFormatPr defaultRowHeight="14.4" x14ac:dyDescent="0.3"/>
  <cols>
    <col min="1" max="1" width="13.5546875" style="143" bestFit="1" customWidth="1"/>
    <col min="2" max="5" width="9" style="143" bestFit="1" customWidth="1"/>
    <col min="6" max="6" width="13.5546875" style="143" bestFit="1" customWidth="1"/>
    <col min="7" max="7" width="9" style="143" bestFit="1" customWidth="1"/>
    <col min="8" max="8" width="9.88671875" style="143" bestFit="1" customWidth="1"/>
    <col min="9" max="10" width="9" style="143" bestFit="1" customWidth="1"/>
    <col min="11" max="14" width="9.77734375" style="143" customWidth="1"/>
    <col min="15" max="15" width="9" style="143" bestFit="1" customWidth="1"/>
    <col min="16" max="17" width="9.88671875" style="143" bestFit="1" customWidth="1"/>
    <col min="18" max="18" width="9.77734375" style="143" customWidth="1"/>
    <col min="19" max="19" width="9" style="143" bestFit="1" customWidth="1"/>
    <col min="20" max="21" width="9.88671875" style="143" bestFit="1" customWidth="1"/>
    <col min="22" max="23" width="9" style="143" bestFit="1" customWidth="1"/>
    <col min="24" max="25" width="9.88671875" style="143" bestFit="1" customWidth="1"/>
    <col min="26" max="27" width="9" style="143" bestFit="1" customWidth="1"/>
    <col min="28" max="29" width="9.88671875" style="143" bestFit="1" customWidth="1"/>
    <col min="30" max="31" width="9" style="143" bestFit="1" customWidth="1"/>
    <col min="32" max="33" width="9.88671875" style="143" bestFit="1" customWidth="1"/>
    <col min="34" max="35" width="9" style="143" bestFit="1" customWidth="1"/>
    <col min="36" max="37" width="9.88671875" style="143" bestFit="1" customWidth="1"/>
    <col min="38" max="39" width="9" style="143" bestFit="1" customWidth="1"/>
    <col min="40" max="41" width="9.88671875" style="143" bestFit="1" customWidth="1"/>
    <col min="42" max="43" width="9" style="143" bestFit="1" customWidth="1"/>
    <col min="44" max="45" width="9.88671875" style="143" bestFit="1" customWidth="1"/>
    <col min="46" max="47" width="9" style="143" bestFit="1" customWidth="1"/>
    <col min="48" max="49" width="9.88671875" style="143" bestFit="1" customWidth="1"/>
    <col min="50" max="50" width="9" style="143" bestFit="1" customWidth="1"/>
    <col min="51" max="51" width="8.88671875" style="143"/>
    <col min="52" max="52" width="9" style="143" bestFit="1" customWidth="1"/>
    <col min="53" max="54" width="9.88671875" style="143" bestFit="1" customWidth="1"/>
    <col min="55" max="56" width="9" style="143" bestFit="1" customWidth="1"/>
    <col min="57" max="58" width="9.88671875" style="143" bestFit="1" customWidth="1"/>
    <col min="59" max="60" width="9" style="143" bestFit="1" customWidth="1"/>
    <col min="61" max="62" width="9.88671875" style="143" bestFit="1" customWidth="1"/>
    <col min="63" max="64" width="9" style="143" bestFit="1" customWidth="1"/>
    <col min="65" max="66" width="9.88671875" style="143" bestFit="1" customWidth="1"/>
    <col min="67" max="68" width="9" style="143" bestFit="1" customWidth="1"/>
    <col min="69" max="70" width="9.88671875" style="143" bestFit="1" customWidth="1"/>
    <col min="71" max="72" width="9" style="143" bestFit="1" customWidth="1"/>
    <col min="73" max="74" width="9.88671875" style="143" bestFit="1" customWidth="1"/>
    <col min="75" max="76" width="9" style="143" bestFit="1" customWidth="1"/>
    <col min="77" max="78" width="9.88671875" style="143" bestFit="1" customWidth="1"/>
    <col min="79" max="80" width="9" style="143" bestFit="1" customWidth="1"/>
    <col min="81" max="82" width="9.88671875" style="143" bestFit="1" customWidth="1"/>
    <col min="83" max="84" width="9" style="143" bestFit="1" customWidth="1"/>
    <col min="85" max="86" width="9.88671875" style="143" bestFit="1" customWidth="1"/>
    <col min="87" max="88" width="9" style="143" bestFit="1" customWidth="1"/>
    <col min="89" max="90" width="9.88671875" style="143" bestFit="1" customWidth="1"/>
    <col min="91" max="92" width="9" style="143" bestFit="1" customWidth="1"/>
    <col min="93" max="94" width="9.88671875" style="143" bestFit="1" customWidth="1"/>
    <col min="95" max="96" width="9" style="143" bestFit="1" customWidth="1"/>
    <col min="97" max="98" width="9.88671875" style="143" bestFit="1" customWidth="1"/>
    <col min="99" max="100" width="9" style="143" bestFit="1" customWidth="1"/>
    <col min="101" max="102" width="9.88671875" style="143" bestFit="1" customWidth="1"/>
    <col min="103" max="103" width="9" style="143" bestFit="1" customWidth="1"/>
    <col min="104" max="104" width="12.5546875" style="143" bestFit="1" customWidth="1"/>
    <col min="105" max="105" width="9" style="143" bestFit="1" customWidth="1"/>
    <col min="106" max="107" width="9.88671875" style="143" bestFit="1" customWidth="1"/>
    <col min="108" max="109" width="9" style="143" bestFit="1" customWidth="1"/>
    <col min="110" max="111" width="9.88671875" style="143" bestFit="1" customWidth="1"/>
    <col min="112" max="113" width="9" style="143" bestFit="1" customWidth="1"/>
    <col min="114" max="115" width="9.88671875" style="143" bestFit="1" customWidth="1"/>
    <col min="116" max="117" width="9" style="143" bestFit="1" customWidth="1"/>
    <col min="118" max="119" width="9.88671875" style="143" bestFit="1" customWidth="1"/>
    <col min="120" max="121" width="9" style="143" bestFit="1" customWidth="1"/>
    <col min="122" max="123" width="9.88671875" style="143" bestFit="1" customWidth="1"/>
    <col min="124" max="125" width="9" style="143" bestFit="1" customWidth="1"/>
    <col min="126" max="127" width="9.88671875" style="143" bestFit="1" customWidth="1"/>
    <col min="128" max="129" width="9" style="143" bestFit="1" customWidth="1"/>
    <col min="130" max="131" width="9.88671875" style="143" bestFit="1" customWidth="1"/>
    <col min="132" max="133" width="9" style="143" bestFit="1" customWidth="1"/>
    <col min="134" max="135" width="9.88671875" style="143" bestFit="1" customWidth="1"/>
    <col min="136" max="137" width="9" style="143" bestFit="1" customWidth="1"/>
    <col min="138" max="139" width="9.88671875" style="143" bestFit="1" customWidth="1"/>
    <col min="140" max="141" width="9" style="143" bestFit="1" customWidth="1"/>
    <col min="142" max="142" width="10.88671875" style="143" bestFit="1" customWidth="1"/>
    <col min="143" max="143" width="9.88671875" style="143" bestFit="1" customWidth="1"/>
    <col min="144" max="145" width="9" style="143" bestFit="1" customWidth="1"/>
    <col min="146" max="146" width="10.88671875" style="143" bestFit="1" customWidth="1"/>
    <col min="147" max="147" width="9.88671875" style="143" bestFit="1" customWidth="1"/>
    <col min="148" max="149" width="9" style="143" bestFit="1" customWidth="1"/>
    <col min="150" max="150" width="10.88671875" style="143" bestFit="1" customWidth="1"/>
    <col min="151" max="151" width="9.88671875" style="143" bestFit="1" customWidth="1"/>
    <col min="152" max="153" width="9" style="143" bestFit="1" customWidth="1"/>
    <col min="154" max="154" width="10.88671875" style="143" bestFit="1" customWidth="1"/>
    <col min="155" max="155" width="9.88671875" style="143" bestFit="1" customWidth="1"/>
    <col min="156" max="157" width="9" style="143" bestFit="1" customWidth="1"/>
    <col min="158" max="158" width="10.88671875" style="143" bestFit="1" customWidth="1"/>
    <col min="159" max="160" width="9.88671875" style="143" bestFit="1" customWidth="1"/>
    <col min="161" max="161" width="13.5546875" style="143" bestFit="1" customWidth="1"/>
    <col min="162" max="162" width="9" style="143" bestFit="1" customWidth="1"/>
    <col min="163" max="163" width="10.88671875" style="143" bestFit="1" customWidth="1"/>
    <col min="164" max="165" width="9.88671875" style="143" bestFit="1" customWidth="1"/>
    <col min="166" max="166" width="9" style="143" bestFit="1" customWidth="1"/>
    <col min="167" max="167" width="10.88671875" style="143" bestFit="1" customWidth="1"/>
    <col min="168" max="169" width="9.88671875" style="143" bestFit="1" customWidth="1"/>
    <col min="170" max="170" width="12.44140625" style="143" bestFit="1" customWidth="1"/>
    <col min="171" max="171" width="9" style="143" bestFit="1" customWidth="1"/>
    <col min="172" max="172" width="10.88671875" style="143" bestFit="1" customWidth="1"/>
    <col min="173" max="174" width="9.88671875" style="143" bestFit="1" customWidth="1"/>
    <col min="175" max="175" width="9" style="143" bestFit="1" customWidth="1"/>
    <col min="176" max="176" width="10.88671875" style="143" bestFit="1" customWidth="1"/>
    <col min="177" max="178" width="9.88671875" style="143" bestFit="1" customWidth="1"/>
    <col min="179" max="179" width="8.6640625" style="143" bestFit="1" customWidth="1"/>
    <col min="180" max="180" width="10.88671875" style="143" bestFit="1" customWidth="1"/>
    <col min="181" max="182" width="9.88671875" style="143" bestFit="1" customWidth="1"/>
    <col min="183" max="183" width="9" style="143" bestFit="1" customWidth="1"/>
    <col min="184" max="184" width="10.88671875" style="143" bestFit="1" customWidth="1"/>
    <col min="185" max="186" width="9.88671875" style="143" bestFit="1" customWidth="1"/>
    <col min="187" max="187" width="9" style="143" bestFit="1" customWidth="1"/>
    <col min="188" max="188" width="10.88671875" style="143" bestFit="1" customWidth="1"/>
    <col min="189" max="190" width="9.88671875" style="143" bestFit="1" customWidth="1"/>
    <col min="191" max="191" width="9" style="143" bestFit="1" customWidth="1"/>
    <col min="192" max="192" width="10.88671875" style="143" bestFit="1" customWidth="1"/>
    <col min="193" max="194" width="9.88671875" style="143" bestFit="1" customWidth="1"/>
    <col min="195" max="195" width="9" style="143" bestFit="1" customWidth="1"/>
    <col min="196" max="196" width="10.88671875" style="143" bestFit="1" customWidth="1"/>
    <col min="197" max="198" width="9.88671875" style="143" bestFit="1" customWidth="1"/>
    <col min="199" max="199" width="12.44140625" style="143" bestFit="1" customWidth="1"/>
    <col min="200" max="202" width="9" style="143" bestFit="1" customWidth="1"/>
    <col min="203" max="203" width="9.88671875" style="143" bestFit="1" customWidth="1"/>
    <col min="204" max="204" width="14.5546875" style="143" bestFit="1" customWidth="1"/>
    <col min="205" max="224" width="9" style="143" bestFit="1" customWidth="1"/>
    <col min="225" max="225" width="14.5546875" style="143" bestFit="1" customWidth="1"/>
    <col min="226" max="237" width="9" style="143" bestFit="1" customWidth="1"/>
    <col min="238" max="238" width="14.5546875" style="143" bestFit="1" customWidth="1"/>
    <col min="239" max="247" width="9" style="143" bestFit="1" customWidth="1"/>
    <col min="248" max="248" width="9.109375" style="143" bestFit="1" customWidth="1"/>
    <col min="249" max="251" width="9" style="143" bestFit="1" customWidth="1"/>
    <col min="252" max="252" width="9.109375" style="143" bestFit="1" customWidth="1"/>
    <col min="253" max="255" width="9" style="143" bestFit="1" customWidth="1"/>
    <col min="256" max="256" width="9.109375" style="143" bestFit="1" customWidth="1"/>
    <col min="257" max="259" width="9" style="143" bestFit="1" customWidth="1"/>
    <col min="260" max="260" width="9.109375" style="143" bestFit="1" customWidth="1"/>
    <col min="261" max="266" width="9" style="143" bestFit="1" customWidth="1"/>
    <col min="267" max="16384" width="8.88671875" style="143"/>
  </cols>
  <sheetData>
    <row r="1" spans="1:266" s="146" customFormat="1" ht="15.6" x14ac:dyDescent="0.3">
      <c r="A1" s="146" t="s">
        <v>254</v>
      </c>
    </row>
    <row r="3" spans="1:266" ht="29.4" customHeight="1" x14ac:dyDescent="0.3">
      <c r="A3" s="304" t="s">
        <v>253</v>
      </c>
      <c r="B3" s="304"/>
      <c r="C3" s="304"/>
      <c r="D3" s="304"/>
      <c r="E3" s="304"/>
      <c r="F3" s="304"/>
      <c r="G3" s="304"/>
      <c r="H3" s="304"/>
      <c r="I3" s="304"/>
      <c r="J3" s="304"/>
      <c r="K3" s="304"/>
      <c r="L3" s="304"/>
    </row>
    <row r="4" spans="1:266" x14ac:dyDescent="0.3">
      <c r="A4" s="143" t="s">
        <v>346</v>
      </c>
    </row>
    <row r="5" spans="1:266" x14ac:dyDescent="0.3">
      <c r="A5" s="143" t="s">
        <v>353</v>
      </c>
    </row>
    <row r="6" spans="1:266" s="215" customFormat="1" x14ac:dyDescent="0.3">
      <c r="A6" s="300" t="s">
        <v>447</v>
      </c>
      <c r="B6" s="300"/>
      <c r="C6" s="300"/>
      <c r="D6" s="300"/>
      <c r="E6" s="300"/>
      <c r="F6" s="300"/>
      <c r="G6" s="300"/>
      <c r="H6" s="300"/>
      <c r="I6" s="300"/>
      <c r="J6" s="300"/>
      <c r="K6" s="300"/>
      <c r="L6" s="300"/>
      <c r="M6" s="300"/>
      <c r="N6" s="300"/>
    </row>
    <row r="8" spans="1:266" s="149" customFormat="1" ht="14.4" customHeight="1" x14ac:dyDescent="0.25">
      <c r="A8" s="148" t="s">
        <v>255</v>
      </c>
      <c r="B8" s="316">
        <v>6</v>
      </c>
      <c r="C8" s="316"/>
      <c r="D8" s="316"/>
      <c r="E8" s="316"/>
      <c r="F8" s="148"/>
      <c r="G8" s="316">
        <v>6</v>
      </c>
      <c r="H8" s="316"/>
      <c r="I8" s="316"/>
      <c r="J8" s="316"/>
      <c r="K8" s="316">
        <v>6</v>
      </c>
      <c r="L8" s="316"/>
      <c r="M8" s="316"/>
      <c r="N8" s="316"/>
      <c r="O8" s="316">
        <v>7</v>
      </c>
      <c r="P8" s="316"/>
      <c r="Q8" s="316"/>
      <c r="R8" s="316"/>
      <c r="S8" s="316">
        <v>7</v>
      </c>
      <c r="T8" s="316"/>
      <c r="U8" s="316"/>
      <c r="V8" s="316"/>
      <c r="W8" s="316">
        <v>7</v>
      </c>
      <c r="X8" s="316"/>
      <c r="Y8" s="316"/>
      <c r="Z8" s="316"/>
      <c r="AA8" s="316">
        <v>8</v>
      </c>
      <c r="AB8" s="316"/>
      <c r="AC8" s="316"/>
      <c r="AD8" s="316"/>
      <c r="AE8" s="316">
        <v>8</v>
      </c>
      <c r="AF8" s="316"/>
      <c r="AG8" s="316"/>
      <c r="AH8" s="316"/>
      <c r="AI8" s="316">
        <v>9</v>
      </c>
      <c r="AJ8" s="316"/>
      <c r="AK8" s="316"/>
      <c r="AL8" s="316"/>
      <c r="AM8" s="316">
        <v>9</v>
      </c>
      <c r="AN8" s="316"/>
      <c r="AO8" s="316"/>
      <c r="AP8" s="316"/>
      <c r="AQ8" s="316">
        <v>9</v>
      </c>
      <c r="AR8" s="316"/>
      <c r="AS8" s="316"/>
      <c r="AT8" s="316"/>
      <c r="AU8" s="316">
        <v>10</v>
      </c>
      <c r="AV8" s="316"/>
      <c r="AW8" s="316"/>
      <c r="AX8" s="316"/>
      <c r="AY8" s="149">
        <v>11</v>
      </c>
      <c r="AZ8" s="316">
        <v>12</v>
      </c>
      <c r="BA8" s="316"/>
      <c r="BB8" s="316"/>
      <c r="BC8" s="316"/>
      <c r="BD8" s="316">
        <v>12</v>
      </c>
      <c r="BE8" s="316"/>
      <c r="BF8" s="316"/>
      <c r="BG8" s="316"/>
      <c r="BH8" s="316">
        <v>13</v>
      </c>
      <c r="BI8" s="316"/>
      <c r="BJ8" s="316"/>
      <c r="BK8" s="316"/>
      <c r="BL8" s="316">
        <v>14</v>
      </c>
      <c r="BM8" s="316"/>
      <c r="BN8" s="316"/>
      <c r="BO8" s="316"/>
      <c r="BP8" s="316">
        <v>15</v>
      </c>
      <c r="BQ8" s="316"/>
      <c r="BR8" s="316"/>
      <c r="BS8" s="316"/>
      <c r="BT8" s="316">
        <v>16</v>
      </c>
      <c r="BU8" s="316"/>
      <c r="BV8" s="316"/>
      <c r="BW8" s="316"/>
      <c r="BX8" s="316">
        <v>17</v>
      </c>
      <c r="BY8" s="316"/>
      <c r="BZ8" s="316"/>
      <c r="CA8" s="316"/>
      <c r="CB8" s="316">
        <v>18</v>
      </c>
      <c r="CC8" s="316"/>
      <c r="CD8" s="316"/>
      <c r="CE8" s="316"/>
      <c r="CF8" s="316">
        <v>19</v>
      </c>
      <c r="CG8" s="316"/>
      <c r="CH8" s="316"/>
      <c r="CI8" s="316"/>
      <c r="CJ8" s="316">
        <v>20</v>
      </c>
      <c r="CK8" s="316"/>
      <c r="CL8" s="316"/>
      <c r="CM8" s="316"/>
      <c r="CN8" s="316">
        <v>21</v>
      </c>
      <c r="CO8" s="316"/>
      <c r="CP8" s="316"/>
      <c r="CQ8" s="316"/>
      <c r="CR8" s="316">
        <v>22</v>
      </c>
      <c r="CS8" s="316"/>
      <c r="CT8" s="316"/>
      <c r="CU8" s="316"/>
      <c r="CV8" s="316">
        <v>23</v>
      </c>
      <c r="CW8" s="316"/>
      <c r="CX8" s="316"/>
      <c r="CY8" s="316"/>
      <c r="DA8" s="316">
        <v>23</v>
      </c>
      <c r="DB8" s="316"/>
      <c r="DC8" s="316"/>
      <c r="DD8" s="316"/>
      <c r="DE8" s="316">
        <v>23</v>
      </c>
      <c r="DF8" s="316"/>
      <c r="DG8" s="316"/>
      <c r="DH8" s="316"/>
      <c r="DI8" s="316">
        <v>24</v>
      </c>
      <c r="DJ8" s="316"/>
      <c r="DK8" s="316"/>
      <c r="DL8" s="316"/>
      <c r="DM8" s="316">
        <v>25</v>
      </c>
      <c r="DN8" s="316"/>
      <c r="DO8" s="316"/>
      <c r="DP8" s="316"/>
      <c r="DQ8" s="316">
        <v>26</v>
      </c>
      <c r="DR8" s="316"/>
      <c r="DS8" s="316"/>
      <c r="DT8" s="316"/>
      <c r="DU8" s="316">
        <v>27</v>
      </c>
      <c r="DV8" s="316"/>
      <c r="DW8" s="316"/>
      <c r="DX8" s="316"/>
      <c r="DY8" s="316">
        <v>28</v>
      </c>
      <c r="DZ8" s="316"/>
      <c r="EA8" s="316"/>
      <c r="EB8" s="316"/>
      <c r="EC8" s="316">
        <v>29</v>
      </c>
      <c r="ED8" s="316"/>
      <c r="EE8" s="316"/>
      <c r="EF8" s="316"/>
      <c r="EG8" s="316">
        <v>29</v>
      </c>
      <c r="EH8" s="316"/>
      <c r="EI8" s="316"/>
      <c r="EJ8" s="316"/>
      <c r="EK8" s="316">
        <v>30</v>
      </c>
      <c r="EL8" s="316"/>
      <c r="EM8" s="316"/>
      <c r="EN8" s="316"/>
      <c r="EO8" s="316">
        <v>31</v>
      </c>
      <c r="EP8" s="316"/>
      <c r="EQ8" s="316"/>
      <c r="ER8" s="316"/>
      <c r="ES8" s="316">
        <v>32</v>
      </c>
      <c r="ET8" s="316"/>
      <c r="EU8" s="316"/>
      <c r="EV8" s="316"/>
      <c r="EW8" s="316">
        <v>33</v>
      </c>
      <c r="EX8" s="316"/>
      <c r="EY8" s="316"/>
      <c r="EZ8" s="316"/>
      <c r="FA8" s="316">
        <v>34</v>
      </c>
      <c r="FB8" s="316"/>
      <c r="FC8" s="316"/>
      <c r="FD8" s="316"/>
      <c r="FF8" s="316">
        <v>35</v>
      </c>
      <c r="FG8" s="316"/>
      <c r="FH8" s="316"/>
      <c r="FI8" s="316"/>
      <c r="FJ8" s="316">
        <v>36</v>
      </c>
      <c r="FK8" s="316"/>
      <c r="FL8" s="316"/>
      <c r="FM8" s="316"/>
      <c r="FO8" s="316">
        <v>37</v>
      </c>
      <c r="FP8" s="316"/>
      <c r="FQ8" s="316"/>
      <c r="FR8" s="316"/>
      <c r="FS8" s="316">
        <v>38</v>
      </c>
      <c r="FT8" s="316"/>
      <c r="FU8" s="316"/>
      <c r="FV8" s="316"/>
      <c r="FW8" s="316">
        <v>39</v>
      </c>
      <c r="FX8" s="316"/>
      <c r="FY8" s="316"/>
      <c r="FZ8" s="316"/>
      <c r="GA8" s="316" t="s">
        <v>59</v>
      </c>
      <c r="GB8" s="316"/>
      <c r="GC8" s="316"/>
      <c r="GD8" s="316"/>
      <c r="GE8" s="316" t="s">
        <v>60</v>
      </c>
      <c r="GF8" s="316"/>
      <c r="GG8" s="316"/>
      <c r="GH8" s="316"/>
      <c r="GI8" s="316" t="s">
        <v>61</v>
      </c>
      <c r="GJ8" s="316"/>
      <c r="GK8" s="316"/>
      <c r="GL8" s="316"/>
      <c r="GM8" s="316" t="s">
        <v>62</v>
      </c>
      <c r="GN8" s="316"/>
      <c r="GO8" s="316"/>
      <c r="GP8" s="316"/>
      <c r="GR8" s="316" t="s">
        <v>63</v>
      </c>
      <c r="GS8" s="316"/>
      <c r="GT8" s="316"/>
      <c r="GU8" s="316"/>
      <c r="GV8" s="150"/>
      <c r="GW8" s="316" t="s">
        <v>64</v>
      </c>
      <c r="GX8" s="316"/>
      <c r="GY8" s="316"/>
      <c r="GZ8" s="316"/>
      <c r="HA8" s="316" t="s">
        <v>65</v>
      </c>
      <c r="HB8" s="316"/>
      <c r="HC8" s="316"/>
      <c r="HD8" s="316"/>
      <c r="HE8" s="316" t="s">
        <v>66</v>
      </c>
      <c r="HF8" s="316"/>
      <c r="HG8" s="316"/>
      <c r="HH8" s="316"/>
      <c r="HI8" s="316" t="s">
        <v>67</v>
      </c>
      <c r="HJ8" s="316"/>
      <c r="HK8" s="316"/>
      <c r="HL8" s="316"/>
      <c r="HM8" s="316" t="s">
        <v>68</v>
      </c>
      <c r="HN8" s="316"/>
      <c r="HO8" s="316"/>
      <c r="HP8" s="316"/>
      <c r="HR8" s="316" t="s">
        <v>69</v>
      </c>
      <c r="HS8" s="316"/>
      <c r="HT8" s="316"/>
      <c r="HU8" s="316"/>
      <c r="HV8" s="316" t="s">
        <v>70</v>
      </c>
      <c r="HW8" s="316"/>
      <c r="HX8" s="316"/>
      <c r="HY8" s="316"/>
      <c r="HZ8" s="316" t="s">
        <v>71</v>
      </c>
      <c r="IA8" s="316"/>
      <c r="IB8" s="316"/>
      <c r="IC8" s="316"/>
      <c r="IE8" s="316" t="s">
        <v>72</v>
      </c>
      <c r="IF8" s="316"/>
      <c r="IG8" s="316"/>
      <c r="IH8" s="316"/>
      <c r="II8" s="316" t="s">
        <v>73</v>
      </c>
      <c r="IJ8" s="316"/>
      <c r="IK8" s="316"/>
      <c r="IL8" s="316"/>
      <c r="IM8" s="316" t="s">
        <v>74</v>
      </c>
      <c r="IN8" s="316"/>
      <c r="IO8" s="316"/>
      <c r="IP8" s="316"/>
      <c r="IQ8" s="316" t="s">
        <v>75</v>
      </c>
      <c r="IR8" s="316"/>
      <c r="IS8" s="316"/>
      <c r="IT8" s="316"/>
      <c r="IU8" s="316" t="s">
        <v>76</v>
      </c>
      <c r="IV8" s="316"/>
      <c r="IW8" s="316"/>
      <c r="IX8" s="316"/>
      <c r="IY8" s="316" t="s">
        <v>77</v>
      </c>
      <c r="IZ8" s="316"/>
      <c r="JA8" s="316"/>
      <c r="JB8" s="316"/>
      <c r="JC8" s="316" t="s">
        <v>78</v>
      </c>
      <c r="JD8" s="316"/>
      <c r="JE8" s="316"/>
      <c r="JF8" s="316"/>
    </row>
    <row r="9" spans="1:266" s="145" customFormat="1" ht="27.6" x14ac:dyDescent="0.3">
      <c r="A9" s="151" t="s">
        <v>256</v>
      </c>
      <c r="B9" s="317" t="s">
        <v>80</v>
      </c>
      <c r="C9" s="317"/>
      <c r="D9" s="317"/>
      <c r="E9" s="317"/>
      <c r="F9" s="151"/>
      <c r="G9" s="317" t="s">
        <v>81</v>
      </c>
      <c r="H9" s="317"/>
      <c r="I9" s="317"/>
      <c r="J9" s="317"/>
      <c r="K9" s="317" t="s">
        <v>82</v>
      </c>
      <c r="L9" s="317"/>
      <c r="M9" s="317"/>
      <c r="N9" s="317"/>
      <c r="O9" s="317" t="s">
        <v>83</v>
      </c>
      <c r="P9" s="317"/>
      <c r="Q9" s="317"/>
      <c r="R9" s="317"/>
      <c r="S9" s="317" t="s">
        <v>84</v>
      </c>
      <c r="T9" s="317"/>
      <c r="U9" s="317"/>
      <c r="V9" s="317"/>
      <c r="W9" s="317" t="s">
        <v>85</v>
      </c>
      <c r="X9" s="317"/>
      <c r="Y9" s="317"/>
      <c r="Z9" s="317"/>
      <c r="AA9" s="317" t="s">
        <v>86</v>
      </c>
      <c r="AB9" s="317"/>
      <c r="AC9" s="317"/>
      <c r="AD9" s="317"/>
      <c r="AE9" s="317" t="s">
        <v>87</v>
      </c>
      <c r="AF9" s="317"/>
      <c r="AG9" s="317"/>
      <c r="AH9" s="317"/>
      <c r="AI9" s="317" t="s">
        <v>88</v>
      </c>
      <c r="AJ9" s="317"/>
      <c r="AK9" s="317"/>
      <c r="AL9" s="317"/>
      <c r="AM9" s="317" t="s">
        <v>89</v>
      </c>
      <c r="AN9" s="317"/>
      <c r="AO9" s="317"/>
      <c r="AP9" s="317"/>
      <c r="AQ9" s="317" t="s">
        <v>90</v>
      </c>
      <c r="AR9" s="317"/>
      <c r="AS9" s="317"/>
      <c r="AT9" s="317"/>
      <c r="AU9" s="317" t="s">
        <v>91</v>
      </c>
      <c r="AV9" s="317"/>
      <c r="AW9" s="317"/>
      <c r="AX9" s="317"/>
      <c r="AY9" s="152" t="s">
        <v>92</v>
      </c>
      <c r="AZ9" s="317" t="s">
        <v>93</v>
      </c>
      <c r="BA9" s="317"/>
      <c r="BB9" s="317"/>
      <c r="BC9" s="317"/>
      <c r="BD9" s="317" t="s">
        <v>94</v>
      </c>
      <c r="BE9" s="317"/>
      <c r="BF9" s="317"/>
      <c r="BG9" s="317"/>
      <c r="BH9" s="317" t="s">
        <v>95</v>
      </c>
      <c r="BI9" s="317"/>
      <c r="BJ9" s="317"/>
      <c r="BK9" s="317"/>
      <c r="BL9" s="317" t="s">
        <v>96</v>
      </c>
      <c r="BM9" s="317"/>
      <c r="BN9" s="317"/>
      <c r="BO9" s="317"/>
      <c r="BP9" s="317" t="s">
        <v>97</v>
      </c>
      <c r="BQ9" s="317"/>
      <c r="BR9" s="317"/>
      <c r="BS9" s="317"/>
      <c r="BT9" s="317" t="s">
        <v>98</v>
      </c>
      <c r="BU9" s="317"/>
      <c r="BV9" s="317"/>
      <c r="BW9" s="317"/>
      <c r="BX9" s="317" t="s">
        <v>99</v>
      </c>
      <c r="BY9" s="317"/>
      <c r="BZ9" s="317"/>
      <c r="CA9" s="317"/>
      <c r="CB9" s="317" t="s">
        <v>100</v>
      </c>
      <c r="CC9" s="317"/>
      <c r="CD9" s="317"/>
      <c r="CE9" s="317"/>
      <c r="CF9" s="317" t="s">
        <v>101</v>
      </c>
      <c r="CG9" s="317"/>
      <c r="CH9" s="317"/>
      <c r="CI9" s="317"/>
      <c r="CJ9" s="317" t="s">
        <v>102</v>
      </c>
      <c r="CK9" s="317"/>
      <c r="CL9" s="317"/>
      <c r="CM9" s="317"/>
      <c r="CN9" s="317" t="s">
        <v>103</v>
      </c>
      <c r="CO9" s="317"/>
      <c r="CP9" s="317"/>
      <c r="CQ9" s="317"/>
      <c r="CR9" s="317" t="s">
        <v>104</v>
      </c>
      <c r="CS9" s="317"/>
      <c r="CT9" s="317"/>
      <c r="CU9" s="317"/>
      <c r="CV9" s="317" t="s">
        <v>105</v>
      </c>
      <c r="CW9" s="317"/>
      <c r="CX9" s="317"/>
      <c r="CY9" s="317"/>
      <c r="CZ9" s="152"/>
      <c r="DA9" s="317" t="s">
        <v>106</v>
      </c>
      <c r="DB9" s="317"/>
      <c r="DC9" s="317"/>
      <c r="DD9" s="317"/>
      <c r="DE9" s="317" t="s">
        <v>107</v>
      </c>
      <c r="DF9" s="317"/>
      <c r="DG9" s="317"/>
      <c r="DH9" s="317"/>
      <c r="DI9" s="317" t="s">
        <v>108</v>
      </c>
      <c r="DJ9" s="317"/>
      <c r="DK9" s="317"/>
      <c r="DL9" s="317"/>
      <c r="DM9" s="317" t="s">
        <v>109</v>
      </c>
      <c r="DN9" s="317"/>
      <c r="DO9" s="317"/>
      <c r="DP9" s="317"/>
      <c r="DQ9" s="317" t="s">
        <v>110</v>
      </c>
      <c r="DR9" s="317"/>
      <c r="DS9" s="317"/>
      <c r="DT9" s="317"/>
      <c r="DU9" s="317" t="s">
        <v>111</v>
      </c>
      <c r="DV9" s="317"/>
      <c r="DW9" s="317"/>
      <c r="DX9" s="317"/>
      <c r="DY9" s="317" t="s">
        <v>112</v>
      </c>
      <c r="DZ9" s="317"/>
      <c r="EA9" s="317"/>
      <c r="EB9" s="317"/>
      <c r="EC9" s="317" t="s">
        <v>113</v>
      </c>
      <c r="ED9" s="317"/>
      <c r="EE9" s="317"/>
      <c r="EF9" s="317"/>
      <c r="EG9" s="317" t="s">
        <v>114</v>
      </c>
      <c r="EH9" s="317"/>
      <c r="EI9" s="317"/>
      <c r="EJ9" s="317"/>
      <c r="EK9" s="317" t="s">
        <v>167</v>
      </c>
      <c r="EL9" s="317"/>
      <c r="EM9" s="317"/>
      <c r="EN9" s="317"/>
      <c r="EO9" s="317" t="s">
        <v>116</v>
      </c>
      <c r="EP9" s="317"/>
      <c r="EQ9" s="317"/>
      <c r="ER9" s="317"/>
      <c r="ES9" s="317" t="s">
        <v>117</v>
      </c>
      <c r="ET9" s="317"/>
      <c r="EU9" s="317"/>
      <c r="EV9" s="317"/>
      <c r="EW9" s="317" t="s">
        <v>118</v>
      </c>
      <c r="EX9" s="317"/>
      <c r="EY9" s="317"/>
      <c r="EZ9" s="317"/>
      <c r="FA9" s="317" t="s">
        <v>119</v>
      </c>
      <c r="FB9" s="317"/>
      <c r="FC9" s="317"/>
      <c r="FD9" s="317"/>
      <c r="FE9" s="123"/>
      <c r="FF9" s="317" t="s">
        <v>120</v>
      </c>
      <c r="FG9" s="317"/>
      <c r="FH9" s="317"/>
      <c r="FI9" s="317"/>
      <c r="FJ9" s="317" t="s">
        <v>121</v>
      </c>
      <c r="FK9" s="317"/>
      <c r="FL9" s="317"/>
      <c r="FM9" s="317"/>
      <c r="FN9" s="123"/>
      <c r="FO9" s="317" t="s">
        <v>122</v>
      </c>
      <c r="FP9" s="317"/>
      <c r="FQ9" s="317"/>
      <c r="FR9" s="317"/>
      <c r="FS9" s="315" t="s">
        <v>123</v>
      </c>
      <c r="FT9" s="315"/>
      <c r="FU9" s="315"/>
      <c r="FV9" s="315"/>
      <c r="FW9" s="315" t="s">
        <v>124</v>
      </c>
      <c r="FX9" s="315"/>
      <c r="FY9" s="315"/>
      <c r="FZ9" s="315"/>
      <c r="GA9" s="315" t="s">
        <v>125</v>
      </c>
      <c r="GB9" s="315"/>
      <c r="GC9" s="315"/>
      <c r="GD9" s="315"/>
      <c r="GE9" s="315" t="s">
        <v>126</v>
      </c>
      <c r="GF9" s="315"/>
      <c r="GG9" s="315"/>
      <c r="GH9" s="315"/>
      <c r="GI9" s="315" t="s">
        <v>127</v>
      </c>
      <c r="GJ9" s="315"/>
      <c r="GK9" s="315"/>
      <c r="GL9" s="315"/>
      <c r="GM9" s="315" t="s">
        <v>128</v>
      </c>
      <c r="GN9" s="315"/>
      <c r="GO9" s="315"/>
      <c r="GP9" s="315"/>
      <c r="GR9" s="315" t="s">
        <v>129</v>
      </c>
      <c r="GS9" s="315"/>
      <c r="GT9" s="315"/>
      <c r="GU9" s="315"/>
      <c r="GV9" s="54"/>
      <c r="GW9" s="315" t="s">
        <v>130</v>
      </c>
      <c r="GX9" s="315"/>
      <c r="GY9" s="315"/>
      <c r="GZ9" s="315"/>
      <c r="HA9" s="315" t="s">
        <v>131</v>
      </c>
      <c r="HB9" s="315"/>
      <c r="HC9" s="315"/>
      <c r="HD9" s="315"/>
      <c r="HE9" s="315" t="s">
        <v>132</v>
      </c>
      <c r="HF9" s="315"/>
      <c r="HG9" s="315"/>
      <c r="HH9" s="315"/>
      <c r="HI9" s="315" t="s">
        <v>133</v>
      </c>
      <c r="HJ9" s="315"/>
      <c r="HK9" s="315"/>
      <c r="HL9" s="315"/>
      <c r="HM9" s="315" t="s">
        <v>134</v>
      </c>
      <c r="HN9" s="315"/>
      <c r="HO9" s="315"/>
      <c r="HP9" s="315"/>
      <c r="HQ9" s="54"/>
      <c r="HR9" s="315" t="s">
        <v>135</v>
      </c>
      <c r="HS9" s="315"/>
      <c r="HT9" s="315"/>
      <c r="HU9" s="315"/>
      <c r="HV9" s="315" t="s">
        <v>136</v>
      </c>
      <c r="HW9" s="315"/>
      <c r="HX9" s="315"/>
      <c r="HY9" s="315"/>
      <c r="HZ9" s="315" t="s">
        <v>137</v>
      </c>
      <c r="IA9" s="315"/>
      <c r="IB9" s="315"/>
      <c r="IC9" s="315"/>
      <c r="ID9" s="54"/>
      <c r="IE9" s="315" t="s">
        <v>138</v>
      </c>
      <c r="IF9" s="315"/>
      <c r="IG9" s="315"/>
      <c r="IH9" s="315"/>
      <c r="II9" s="315" t="s">
        <v>139</v>
      </c>
      <c r="IJ9" s="315"/>
      <c r="IK9" s="315"/>
      <c r="IL9" s="315"/>
      <c r="IM9" s="315" t="s">
        <v>140</v>
      </c>
      <c r="IN9" s="315"/>
      <c r="IO9" s="315"/>
      <c r="IP9" s="315"/>
      <c r="IQ9" s="315" t="s">
        <v>141</v>
      </c>
      <c r="IR9" s="315"/>
      <c r="IS9" s="315"/>
      <c r="IT9" s="315"/>
      <c r="IU9" s="315" t="s">
        <v>142</v>
      </c>
      <c r="IV9" s="315"/>
      <c r="IW9" s="315"/>
      <c r="IX9" s="315"/>
      <c r="IY9" s="315" t="s">
        <v>143</v>
      </c>
      <c r="IZ9" s="315"/>
      <c r="JA9" s="315"/>
      <c r="JB9" s="315"/>
      <c r="JC9" s="315" t="s">
        <v>144</v>
      </c>
      <c r="JD9" s="315"/>
      <c r="JE9" s="315"/>
      <c r="JF9" s="315"/>
    </row>
    <row r="10" spans="1:266" s="145" customFormat="1" ht="55.2" x14ac:dyDescent="0.3">
      <c r="A10" s="162" t="s">
        <v>257</v>
      </c>
      <c r="B10" s="147" t="s">
        <v>258</v>
      </c>
      <c r="C10" s="124" t="s">
        <v>259</v>
      </c>
      <c r="D10" s="124" t="s">
        <v>260</v>
      </c>
      <c r="E10" s="154" t="s">
        <v>261</v>
      </c>
      <c r="F10" s="155" t="s">
        <v>257</v>
      </c>
      <c r="G10" s="147" t="s">
        <v>258</v>
      </c>
      <c r="H10" s="124" t="s">
        <v>259</v>
      </c>
      <c r="I10" s="124" t="s">
        <v>260</v>
      </c>
      <c r="J10" s="154" t="s">
        <v>261</v>
      </c>
      <c r="K10" s="147" t="s">
        <v>258</v>
      </c>
      <c r="L10" s="124" t="s">
        <v>259</v>
      </c>
      <c r="M10" s="124" t="s">
        <v>260</v>
      </c>
      <c r="N10" s="154" t="s">
        <v>261</v>
      </c>
      <c r="O10" s="147" t="s">
        <v>258</v>
      </c>
      <c r="P10" s="124" t="s">
        <v>259</v>
      </c>
      <c r="Q10" s="124" t="s">
        <v>260</v>
      </c>
      <c r="R10" s="154" t="s">
        <v>261</v>
      </c>
      <c r="S10" s="147" t="s">
        <v>258</v>
      </c>
      <c r="T10" s="124" t="s">
        <v>259</v>
      </c>
      <c r="U10" s="124" t="s">
        <v>260</v>
      </c>
      <c r="V10" s="154" t="s">
        <v>261</v>
      </c>
      <c r="W10" s="147" t="s">
        <v>258</v>
      </c>
      <c r="X10" s="124" t="s">
        <v>259</v>
      </c>
      <c r="Y10" s="124" t="s">
        <v>260</v>
      </c>
      <c r="Z10" s="154" t="s">
        <v>261</v>
      </c>
      <c r="AA10" s="147" t="s">
        <v>258</v>
      </c>
      <c r="AB10" s="124" t="s">
        <v>259</v>
      </c>
      <c r="AC10" s="124" t="s">
        <v>260</v>
      </c>
      <c r="AD10" s="154" t="s">
        <v>261</v>
      </c>
      <c r="AE10" s="147" t="s">
        <v>258</v>
      </c>
      <c r="AF10" s="124" t="s">
        <v>259</v>
      </c>
      <c r="AG10" s="124" t="s">
        <v>260</v>
      </c>
      <c r="AH10" s="154" t="s">
        <v>261</v>
      </c>
      <c r="AI10" s="147" t="s">
        <v>258</v>
      </c>
      <c r="AJ10" s="124" t="s">
        <v>259</v>
      </c>
      <c r="AK10" s="124" t="s">
        <v>260</v>
      </c>
      <c r="AL10" s="154" t="s">
        <v>261</v>
      </c>
      <c r="AM10" s="147" t="s">
        <v>258</v>
      </c>
      <c r="AN10" s="124" t="s">
        <v>259</v>
      </c>
      <c r="AO10" s="124" t="s">
        <v>260</v>
      </c>
      <c r="AP10" s="154" t="s">
        <v>261</v>
      </c>
      <c r="AQ10" s="147" t="s">
        <v>258</v>
      </c>
      <c r="AR10" s="124" t="s">
        <v>259</v>
      </c>
      <c r="AS10" s="124" t="s">
        <v>260</v>
      </c>
      <c r="AT10" s="154" t="s">
        <v>261</v>
      </c>
      <c r="AU10" s="147" t="s">
        <v>258</v>
      </c>
      <c r="AV10" s="124" t="s">
        <v>259</v>
      </c>
      <c r="AW10" s="124" t="s">
        <v>260</v>
      </c>
      <c r="AX10" s="154" t="s">
        <v>261</v>
      </c>
      <c r="AY10" s="156" t="s">
        <v>30</v>
      </c>
      <c r="AZ10" s="147" t="s">
        <v>258</v>
      </c>
      <c r="BA10" s="124" t="s">
        <v>259</v>
      </c>
      <c r="BB10" s="124" t="s">
        <v>260</v>
      </c>
      <c r="BC10" s="154" t="s">
        <v>261</v>
      </c>
      <c r="BD10" s="147" t="s">
        <v>258</v>
      </c>
      <c r="BE10" s="124" t="s">
        <v>259</v>
      </c>
      <c r="BF10" s="124" t="s">
        <v>260</v>
      </c>
      <c r="BG10" s="154" t="s">
        <v>261</v>
      </c>
      <c r="BH10" s="147" t="s">
        <v>258</v>
      </c>
      <c r="BI10" s="124" t="s">
        <v>259</v>
      </c>
      <c r="BJ10" s="124" t="s">
        <v>260</v>
      </c>
      <c r="BK10" s="154" t="s">
        <v>261</v>
      </c>
      <c r="BL10" s="147" t="s">
        <v>258</v>
      </c>
      <c r="BM10" s="124" t="s">
        <v>259</v>
      </c>
      <c r="BN10" s="124" t="s">
        <v>260</v>
      </c>
      <c r="BO10" s="154" t="s">
        <v>261</v>
      </c>
      <c r="BP10" s="147" t="s">
        <v>258</v>
      </c>
      <c r="BQ10" s="124" t="s">
        <v>259</v>
      </c>
      <c r="BR10" s="124" t="s">
        <v>260</v>
      </c>
      <c r="BS10" s="154" t="s">
        <v>261</v>
      </c>
      <c r="BT10" s="147" t="s">
        <v>258</v>
      </c>
      <c r="BU10" s="124" t="s">
        <v>259</v>
      </c>
      <c r="BV10" s="124" t="s">
        <v>260</v>
      </c>
      <c r="BW10" s="154" t="s">
        <v>261</v>
      </c>
      <c r="BX10" s="252" t="s">
        <v>258</v>
      </c>
      <c r="BY10" s="124" t="s">
        <v>259</v>
      </c>
      <c r="BZ10" s="124" t="s">
        <v>260</v>
      </c>
      <c r="CA10" s="154" t="s">
        <v>261</v>
      </c>
      <c r="CB10" s="147" t="s">
        <v>258</v>
      </c>
      <c r="CC10" s="124" t="s">
        <v>259</v>
      </c>
      <c r="CD10" s="124" t="s">
        <v>260</v>
      </c>
      <c r="CE10" s="154" t="s">
        <v>261</v>
      </c>
      <c r="CF10" s="147" t="s">
        <v>258</v>
      </c>
      <c r="CG10" s="124" t="s">
        <v>259</v>
      </c>
      <c r="CH10" s="124" t="s">
        <v>260</v>
      </c>
      <c r="CI10" s="154" t="s">
        <v>261</v>
      </c>
      <c r="CJ10" s="147" t="s">
        <v>258</v>
      </c>
      <c r="CK10" s="124" t="s">
        <v>259</v>
      </c>
      <c r="CL10" s="124" t="s">
        <v>260</v>
      </c>
      <c r="CM10" s="154" t="s">
        <v>261</v>
      </c>
      <c r="CN10" s="147" t="s">
        <v>258</v>
      </c>
      <c r="CO10" s="124" t="s">
        <v>259</v>
      </c>
      <c r="CP10" s="124" t="s">
        <v>260</v>
      </c>
      <c r="CQ10" s="154" t="s">
        <v>261</v>
      </c>
      <c r="CR10" s="147" t="s">
        <v>258</v>
      </c>
      <c r="CS10" s="124" t="s">
        <v>259</v>
      </c>
      <c r="CT10" s="124" t="s">
        <v>260</v>
      </c>
      <c r="CU10" s="154" t="s">
        <v>261</v>
      </c>
      <c r="CV10" s="147" t="s">
        <v>258</v>
      </c>
      <c r="CW10" s="124" t="s">
        <v>259</v>
      </c>
      <c r="CX10" s="124" t="s">
        <v>260</v>
      </c>
      <c r="CY10" s="154" t="s">
        <v>261</v>
      </c>
      <c r="CZ10" s="157" t="s">
        <v>257</v>
      </c>
      <c r="DA10" s="147" t="s">
        <v>258</v>
      </c>
      <c r="DB10" s="124" t="s">
        <v>259</v>
      </c>
      <c r="DC10" s="124" t="s">
        <v>260</v>
      </c>
      <c r="DD10" s="154" t="s">
        <v>261</v>
      </c>
      <c r="DE10" s="147" t="s">
        <v>258</v>
      </c>
      <c r="DF10" s="124" t="s">
        <v>259</v>
      </c>
      <c r="DG10" s="124" t="s">
        <v>260</v>
      </c>
      <c r="DH10" s="154" t="s">
        <v>261</v>
      </c>
      <c r="DI10" s="147" t="s">
        <v>258</v>
      </c>
      <c r="DJ10" s="124" t="s">
        <v>259</v>
      </c>
      <c r="DK10" s="124" t="s">
        <v>260</v>
      </c>
      <c r="DL10" s="154" t="s">
        <v>261</v>
      </c>
      <c r="DM10" s="147" t="s">
        <v>258</v>
      </c>
      <c r="DN10" s="124" t="s">
        <v>259</v>
      </c>
      <c r="DO10" s="124" t="s">
        <v>260</v>
      </c>
      <c r="DP10" s="154" t="s">
        <v>261</v>
      </c>
      <c r="DQ10" s="147" t="s">
        <v>258</v>
      </c>
      <c r="DR10" s="124" t="s">
        <v>259</v>
      </c>
      <c r="DS10" s="124" t="s">
        <v>260</v>
      </c>
      <c r="DT10" s="154" t="s">
        <v>261</v>
      </c>
      <c r="DU10" s="147" t="s">
        <v>258</v>
      </c>
      <c r="DV10" s="124" t="s">
        <v>259</v>
      </c>
      <c r="DW10" s="124" t="s">
        <v>260</v>
      </c>
      <c r="DX10" s="154" t="s">
        <v>261</v>
      </c>
      <c r="DY10" s="147" t="s">
        <v>258</v>
      </c>
      <c r="DZ10" s="124" t="s">
        <v>259</v>
      </c>
      <c r="EA10" s="124" t="s">
        <v>260</v>
      </c>
      <c r="EB10" s="154" t="s">
        <v>261</v>
      </c>
      <c r="EC10" s="147" t="s">
        <v>258</v>
      </c>
      <c r="ED10" s="124" t="s">
        <v>259</v>
      </c>
      <c r="EE10" s="124" t="s">
        <v>260</v>
      </c>
      <c r="EF10" s="154" t="s">
        <v>261</v>
      </c>
      <c r="EG10" s="147" t="s">
        <v>258</v>
      </c>
      <c r="EH10" s="124" t="s">
        <v>259</v>
      </c>
      <c r="EI10" s="124" t="s">
        <v>260</v>
      </c>
      <c r="EJ10" s="154" t="s">
        <v>261</v>
      </c>
      <c r="EK10" s="147" t="s">
        <v>258</v>
      </c>
      <c r="EL10" s="124" t="s">
        <v>259</v>
      </c>
      <c r="EM10" s="124" t="s">
        <v>260</v>
      </c>
      <c r="EN10" s="154" t="s">
        <v>261</v>
      </c>
      <c r="EO10" s="147" t="s">
        <v>258</v>
      </c>
      <c r="EP10" s="124" t="s">
        <v>259</v>
      </c>
      <c r="EQ10" s="124" t="s">
        <v>260</v>
      </c>
      <c r="ER10" s="154" t="s">
        <v>261</v>
      </c>
      <c r="ES10" s="147" t="s">
        <v>258</v>
      </c>
      <c r="ET10" s="124" t="s">
        <v>259</v>
      </c>
      <c r="EU10" s="124" t="s">
        <v>260</v>
      </c>
      <c r="EV10" s="154" t="s">
        <v>261</v>
      </c>
      <c r="EW10" s="147" t="s">
        <v>258</v>
      </c>
      <c r="EX10" s="124" t="s">
        <v>259</v>
      </c>
      <c r="EY10" s="124" t="s">
        <v>260</v>
      </c>
      <c r="EZ10" s="154" t="s">
        <v>261</v>
      </c>
      <c r="FA10" s="147" t="s">
        <v>258</v>
      </c>
      <c r="FB10" s="124" t="s">
        <v>259</v>
      </c>
      <c r="FC10" s="124" t="s">
        <v>260</v>
      </c>
      <c r="FD10" s="154" t="s">
        <v>261</v>
      </c>
      <c r="FE10" s="157" t="s">
        <v>257</v>
      </c>
      <c r="FF10" s="252" t="s">
        <v>258</v>
      </c>
      <c r="FG10" s="124" t="s">
        <v>259</v>
      </c>
      <c r="FH10" s="124" t="s">
        <v>260</v>
      </c>
      <c r="FI10" s="154" t="s">
        <v>261</v>
      </c>
      <c r="FJ10" s="147" t="s">
        <v>258</v>
      </c>
      <c r="FK10" s="124" t="s">
        <v>259</v>
      </c>
      <c r="FL10" s="124" t="s">
        <v>260</v>
      </c>
      <c r="FM10" s="154" t="s">
        <v>261</v>
      </c>
      <c r="FN10" s="157" t="s">
        <v>257</v>
      </c>
      <c r="FO10" s="147" t="s">
        <v>258</v>
      </c>
      <c r="FP10" s="124" t="s">
        <v>259</v>
      </c>
      <c r="FQ10" s="124" t="s">
        <v>260</v>
      </c>
      <c r="FR10" s="154" t="s">
        <v>261</v>
      </c>
      <c r="FS10" s="147" t="s">
        <v>258</v>
      </c>
      <c r="FT10" s="124" t="s">
        <v>259</v>
      </c>
      <c r="FU10" s="124" t="s">
        <v>260</v>
      </c>
      <c r="FV10" s="154" t="s">
        <v>261</v>
      </c>
      <c r="FW10" s="147" t="s">
        <v>258</v>
      </c>
      <c r="FX10" s="124" t="s">
        <v>259</v>
      </c>
      <c r="FY10" s="124" t="s">
        <v>260</v>
      </c>
      <c r="FZ10" s="154" t="s">
        <v>261</v>
      </c>
      <c r="GA10" s="147" t="s">
        <v>258</v>
      </c>
      <c r="GB10" s="124" t="s">
        <v>259</v>
      </c>
      <c r="GC10" s="124" t="s">
        <v>260</v>
      </c>
      <c r="GD10" s="154" t="s">
        <v>261</v>
      </c>
      <c r="GE10" s="147" t="s">
        <v>258</v>
      </c>
      <c r="GF10" s="124" t="s">
        <v>259</v>
      </c>
      <c r="GG10" s="124" t="s">
        <v>260</v>
      </c>
      <c r="GH10" s="154" t="s">
        <v>261</v>
      </c>
      <c r="GI10" s="147" t="s">
        <v>258</v>
      </c>
      <c r="GJ10" s="124" t="s">
        <v>259</v>
      </c>
      <c r="GK10" s="124" t="s">
        <v>260</v>
      </c>
      <c r="GL10" s="154" t="s">
        <v>261</v>
      </c>
      <c r="GM10" s="147" t="s">
        <v>258</v>
      </c>
      <c r="GN10" s="124" t="s">
        <v>259</v>
      </c>
      <c r="GO10" s="124" t="s">
        <v>260</v>
      </c>
      <c r="GP10" s="154" t="s">
        <v>261</v>
      </c>
      <c r="GQ10" s="157" t="s">
        <v>257</v>
      </c>
      <c r="GR10" s="147" t="s">
        <v>258</v>
      </c>
      <c r="GS10" s="124" t="s">
        <v>262</v>
      </c>
      <c r="GT10" s="124" t="s">
        <v>263</v>
      </c>
      <c r="GU10" s="154" t="s">
        <v>261</v>
      </c>
      <c r="GV10" s="157" t="s">
        <v>264</v>
      </c>
      <c r="GW10" s="147" t="s">
        <v>258</v>
      </c>
      <c r="GX10" s="124" t="s">
        <v>265</v>
      </c>
      <c r="GY10" s="124" t="s">
        <v>266</v>
      </c>
      <c r="GZ10" s="154" t="s">
        <v>267</v>
      </c>
      <c r="HA10" s="147" t="s">
        <v>258</v>
      </c>
      <c r="HB10" s="124" t="s">
        <v>265</v>
      </c>
      <c r="HC10" s="124" t="s">
        <v>266</v>
      </c>
      <c r="HD10" s="154" t="s">
        <v>267</v>
      </c>
      <c r="HE10" s="147" t="s">
        <v>258</v>
      </c>
      <c r="HF10" s="124" t="s">
        <v>265</v>
      </c>
      <c r="HG10" s="124" t="s">
        <v>266</v>
      </c>
      <c r="HH10" s="154" t="s">
        <v>267</v>
      </c>
      <c r="HI10" s="147" t="s">
        <v>258</v>
      </c>
      <c r="HJ10" s="124" t="s">
        <v>265</v>
      </c>
      <c r="HK10" s="124" t="s">
        <v>266</v>
      </c>
      <c r="HL10" s="154" t="s">
        <v>267</v>
      </c>
      <c r="HM10" s="147" t="s">
        <v>258</v>
      </c>
      <c r="HN10" s="124" t="s">
        <v>265</v>
      </c>
      <c r="HO10" s="124" t="s">
        <v>266</v>
      </c>
      <c r="HP10" s="154" t="s">
        <v>267</v>
      </c>
      <c r="HQ10" s="155" t="s">
        <v>264</v>
      </c>
      <c r="HR10" s="147" t="s">
        <v>258</v>
      </c>
      <c r="HS10" s="124" t="s">
        <v>265</v>
      </c>
      <c r="HT10" s="124" t="s">
        <v>266</v>
      </c>
      <c r="HU10" s="154" t="s">
        <v>267</v>
      </c>
      <c r="HV10" s="147" t="s">
        <v>258</v>
      </c>
      <c r="HW10" s="124" t="s">
        <v>265</v>
      </c>
      <c r="HX10" s="124" t="s">
        <v>266</v>
      </c>
      <c r="HY10" s="154" t="s">
        <v>267</v>
      </c>
      <c r="HZ10" s="147" t="s">
        <v>258</v>
      </c>
      <c r="IA10" s="124" t="s">
        <v>265</v>
      </c>
      <c r="IB10" s="124" t="s">
        <v>266</v>
      </c>
      <c r="IC10" s="154" t="s">
        <v>267</v>
      </c>
      <c r="ID10" s="158" t="s">
        <v>264</v>
      </c>
      <c r="IE10" s="147" t="s">
        <v>258</v>
      </c>
      <c r="IF10" s="124" t="s">
        <v>265</v>
      </c>
      <c r="IG10" s="124" t="s">
        <v>266</v>
      </c>
      <c r="IH10" s="154" t="s">
        <v>267</v>
      </c>
      <c r="II10" s="147" t="s">
        <v>258</v>
      </c>
      <c r="IJ10" s="124" t="s">
        <v>265</v>
      </c>
      <c r="IK10" s="124" t="s">
        <v>266</v>
      </c>
      <c r="IL10" s="154" t="s">
        <v>267</v>
      </c>
      <c r="IM10" s="147" t="s">
        <v>258</v>
      </c>
      <c r="IN10" s="124" t="s">
        <v>265</v>
      </c>
      <c r="IO10" s="124" t="s">
        <v>266</v>
      </c>
      <c r="IP10" s="154" t="s">
        <v>267</v>
      </c>
      <c r="IQ10" s="147" t="s">
        <v>258</v>
      </c>
      <c r="IR10" s="124" t="s">
        <v>265</v>
      </c>
      <c r="IS10" s="124" t="s">
        <v>266</v>
      </c>
      <c r="IT10" s="154" t="s">
        <v>267</v>
      </c>
      <c r="IU10" s="147" t="s">
        <v>258</v>
      </c>
      <c r="IV10" s="124" t="s">
        <v>265</v>
      </c>
      <c r="IW10" s="124" t="s">
        <v>266</v>
      </c>
      <c r="IX10" s="154" t="s">
        <v>267</v>
      </c>
      <c r="IY10" s="147" t="s">
        <v>258</v>
      </c>
      <c r="IZ10" s="124" t="s">
        <v>265</v>
      </c>
      <c r="JA10" s="124" t="s">
        <v>266</v>
      </c>
      <c r="JB10" s="154" t="s">
        <v>267</v>
      </c>
      <c r="JC10" s="147" t="s">
        <v>258</v>
      </c>
      <c r="JD10" s="124" t="s">
        <v>265</v>
      </c>
      <c r="JE10" s="124" t="s">
        <v>266</v>
      </c>
      <c r="JF10" s="124" t="s">
        <v>267</v>
      </c>
    </row>
    <row r="11" spans="1:266" s="57" customFormat="1" ht="13.8" x14ac:dyDescent="0.3">
      <c r="A11" s="351"/>
      <c r="B11" s="351"/>
      <c r="C11" s="351"/>
      <c r="D11" s="351"/>
      <c r="E11" s="385"/>
      <c r="F11" s="386"/>
      <c r="G11" s="351"/>
      <c r="H11" s="351"/>
      <c r="I11" s="351"/>
      <c r="J11" s="385"/>
      <c r="K11" s="351"/>
      <c r="L11" s="351"/>
      <c r="M11" s="351"/>
      <c r="N11" s="385"/>
      <c r="O11" s="348"/>
      <c r="P11" s="372"/>
      <c r="Q11" s="372"/>
      <c r="R11" s="373"/>
      <c r="S11" s="348"/>
      <c r="T11" s="372"/>
      <c r="U11" s="372"/>
      <c r="V11" s="373"/>
      <c r="W11" s="348"/>
      <c r="X11" s="372"/>
      <c r="Y11" s="372"/>
      <c r="Z11" s="373"/>
      <c r="AA11" s="348"/>
      <c r="AB11" s="372"/>
      <c r="AC11" s="372"/>
      <c r="AD11" s="373"/>
      <c r="AE11" s="348"/>
      <c r="AF11" s="372"/>
      <c r="AG11" s="372"/>
      <c r="AH11" s="373"/>
      <c r="AI11" s="348"/>
      <c r="AJ11" s="372"/>
      <c r="AK11" s="372"/>
      <c r="AL11" s="373"/>
      <c r="AM11" s="348"/>
      <c r="AN11" s="372"/>
      <c r="AO11" s="372"/>
      <c r="AP11" s="373"/>
      <c r="AQ11" s="348"/>
      <c r="AR11" s="372"/>
      <c r="AS11" s="372"/>
      <c r="AT11" s="373"/>
      <c r="AU11" s="348"/>
      <c r="AV11" s="372"/>
      <c r="AW11" s="372"/>
      <c r="AX11" s="373"/>
      <c r="AY11" s="387"/>
      <c r="AZ11" s="348"/>
      <c r="BA11" s="372"/>
      <c r="BB11" s="372"/>
      <c r="BC11" s="373"/>
      <c r="BD11" s="348"/>
      <c r="BE11" s="372"/>
      <c r="BF11" s="372"/>
      <c r="BG11" s="373"/>
      <c r="BH11" s="348"/>
      <c r="BI11" s="372"/>
      <c r="BJ11" s="372"/>
      <c r="BK11" s="373"/>
      <c r="BL11" s="348"/>
      <c r="BM11" s="372"/>
      <c r="BN11" s="372"/>
      <c r="BO11" s="373"/>
      <c r="BP11" s="348"/>
      <c r="BQ11" s="372"/>
      <c r="BR11" s="372"/>
      <c r="BS11" s="373"/>
      <c r="BT11" s="348"/>
      <c r="BU11" s="372"/>
      <c r="BV11" s="372"/>
      <c r="BW11" s="373"/>
      <c r="BX11" s="348"/>
      <c r="BY11" s="372"/>
      <c r="BZ11" s="372"/>
      <c r="CA11" s="373"/>
      <c r="CB11" s="348"/>
      <c r="CC11" s="372"/>
      <c r="CD11" s="372"/>
      <c r="CE11" s="373"/>
      <c r="CF11" s="348"/>
      <c r="CI11" s="373"/>
      <c r="CJ11" s="348"/>
      <c r="CM11" s="373"/>
      <c r="CN11" s="348"/>
      <c r="CQ11" s="373"/>
      <c r="CR11" s="348"/>
      <c r="CU11" s="373"/>
      <c r="CV11" s="348"/>
      <c r="CY11" s="373"/>
      <c r="CZ11" s="183" t="s">
        <v>268</v>
      </c>
      <c r="DA11" s="57">
        <v>1608</v>
      </c>
      <c r="DB11" s="57">
        <v>3758584</v>
      </c>
      <c r="DC11" s="57">
        <v>1734748</v>
      </c>
      <c r="DD11" s="266">
        <v>21229</v>
      </c>
      <c r="DE11" s="57">
        <v>2335</v>
      </c>
      <c r="DF11" s="57">
        <v>5682733</v>
      </c>
      <c r="DG11" s="57">
        <v>2593155</v>
      </c>
      <c r="DH11" s="266">
        <v>31600</v>
      </c>
      <c r="DI11" s="57">
        <v>2704</v>
      </c>
      <c r="DJ11" s="57">
        <v>6131107</v>
      </c>
      <c r="DK11" s="57">
        <v>2820331</v>
      </c>
      <c r="DL11" s="266">
        <v>33639</v>
      </c>
      <c r="DM11" s="57">
        <v>2859</v>
      </c>
      <c r="DN11" s="57">
        <v>6488316</v>
      </c>
      <c r="DO11" s="57">
        <v>3012110</v>
      </c>
      <c r="DP11" s="266">
        <v>35654</v>
      </c>
      <c r="DQ11" s="57">
        <v>3234</v>
      </c>
      <c r="DR11" s="57">
        <v>7329527</v>
      </c>
      <c r="DS11" s="57">
        <v>3332485</v>
      </c>
      <c r="DT11" s="266">
        <v>39701</v>
      </c>
      <c r="DU11" s="57">
        <v>3097</v>
      </c>
      <c r="DV11" s="57">
        <v>6953339</v>
      </c>
      <c r="DW11" s="57">
        <v>3055455</v>
      </c>
      <c r="DX11" s="266">
        <v>37299</v>
      </c>
      <c r="DY11" s="57">
        <v>3591</v>
      </c>
      <c r="DZ11" s="57">
        <v>7944010</v>
      </c>
      <c r="EA11" s="57">
        <v>3427480</v>
      </c>
      <c r="EB11" s="266">
        <v>43648</v>
      </c>
      <c r="EC11" s="57">
        <v>3944</v>
      </c>
      <c r="ED11" s="57">
        <v>8656351</v>
      </c>
      <c r="EE11" s="57">
        <v>3562513</v>
      </c>
      <c r="EF11" s="266">
        <v>46983</v>
      </c>
      <c r="EG11" s="57">
        <v>3967</v>
      </c>
      <c r="EH11" s="57">
        <v>8563595</v>
      </c>
      <c r="EI11" s="57">
        <v>3538520</v>
      </c>
      <c r="EJ11" s="266">
        <v>47749</v>
      </c>
      <c r="EK11" s="57">
        <v>4393</v>
      </c>
      <c r="EL11" s="57">
        <v>9585041</v>
      </c>
      <c r="EM11" s="57">
        <v>4082015</v>
      </c>
      <c r="EN11" s="266">
        <v>54270</v>
      </c>
      <c r="EO11" s="57">
        <v>4855</v>
      </c>
      <c r="EP11" s="57">
        <v>10347700</v>
      </c>
      <c r="EQ11" s="57">
        <v>4583166</v>
      </c>
      <c r="ER11" s="266">
        <v>59342</v>
      </c>
      <c r="ES11" s="57">
        <v>4959</v>
      </c>
      <c r="ET11" s="57">
        <v>10738841</v>
      </c>
      <c r="EU11" s="57">
        <v>5289625</v>
      </c>
      <c r="EV11" s="266">
        <v>65019</v>
      </c>
      <c r="EW11" s="57">
        <v>5844</v>
      </c>
      <c r="EX11" s="57">
        <v>12863239</v>
      </c>
      <c r="EY11" s="57">
        <v>6701615</v>
      </c>
      <c r="EZ11" s="266">
        <v>75383</v>
      </c>
      <c r="FA11" s="57" t="s">
        <v>226</v>
      </c>
      <c r="FD11" s="266"/>
      <c r="FE11" s="183"/>
      <c r="FF11" s="348"/>
      <c r="FI11" s="373"/>
      <c r="FJ11" s="348"/>
      <c r="FM11" s="373"/>
      <c r="FN11" s="388"/>
      <c r="FO11" s="372"/>
      <c r="FP11" s="372"/>
      <c r="FQ11" s="372"/>
      <c r="FR11" s="373"/>
      <c r="FV11" s="266"/>
      <c r="FZ11" s="266"/>
      <c r="GD11" s="266"/>
      <c r="GH11" s="266"/>
      <c r="GI11" s="24"/>
      <c r="GJ11" s="24"/>
      <c r="GK11" s="24"/>
      <c r="GL11" s="375"/>
      <c r="GP11" s="266"/>
      <c r="GQ11" s="388"/>
      <c r="GU11" s="266"/>
      <c r="GV11" s="183"/>
      <c r="GZ11" s="266"/>
      <c r="HC11" s="24"/>
      <c r="HD11" s="266"/>
      <c r="HH11" s="266"/>
      <c r="HL11" s="266"/>
      <c r="HN11" s="24"/>
      <c r="HO11" s="24"/>
      <c r="HP11" s="266"/>
      <c r="HQ11" s="183"/>
      <c r="HS11" s="24"/>
      <c r="HT11" s="24"/>
      <c r="HU11" s="266"/>
      <c r="HY11" s="266"/>
      <c r="IC11" s="266"/>
      <c r="ID11" s="160" t="s">
        <v>269</v>
      </c>
      <c r="IE11" s="24">
        <v>2265</v>
      </c>
      <c r="IF11" s="57">
        <v>35308</v>
      </c>
      <c r="IG11" s="24">
        <v>17100</v>
      </c>
      <c r="IH11" s="375">
        <v>245</v>
      </c>
      <c r="II11" s="57">
        <v>440</v>
      </c>
      <c r="IJ11" s="57">
        <v>6921</v>
      </c>
      <c r="IK11" s="57">
        <v>2964</v>
      </c>
      <c r="IL11" s="266">
        <v>46</v>
      </c>
      <c r="IM11" s="57">
        <v>155</v>
      </c>
      <c r="IN11" s="57">
        <v>2491</v>
      </c>
      <c r="IO11" s="57">
        <v>977</v>
      </c>
      <c r="IP11" s="266">
        <v>17</v>
      </c>
      <c r="IQ11" s="57">
        <v>63</v>
      </c>
      <c r="IR11" s="24">
        <v>1000</v>
      </c>
      <c r="IS11" s="24">
        <v>414</v>
      </c>
      <c r="IT11" s="266">
        <v>6</v>
      </c>
      <c r="IU11" s="57">
        <v>23</v>
      </c>
      <c r="IV11" s="57">
        <v>339</v>
      </c>
      <c r="IW11" s="57">
        <v>105</v>
      </c>
      <c r="IX11" s="266">
        <v>2</v>
      </c>
      <c r="IY11" s="57">
        <v>13</v>
      </c>
      <c r="IZ11" s="57">
        <v>202</v>
      </c>
      <c r="JA11" s="57">
        <v>80</v>
      </c>
      <c r="JB11" s="266">
        <v>1</v>
      </c>
      <c r="JC11" s="57">
        <v>6</v>
      </c>
      <c r="JD11" s="57">
        <v>87</v>
      </c>
      <c r="JE11" s="57">
        <v>40</v>
      </c>
      <c r="JF11" s="57">
        <v>1</v>
      </c>
    </row>
    <row r="12" spans="1:266" s="24" customFormat="1" ht="13.8" x14ac:dyDescent="0.3">
      <c r="A12" s="103" t="s">
        <v>270</v>
      </c>
      <c r="B12" s="103"/>
      <c r="C12" s="93">
        <v>261625</v>
      </c>
      <c r="D12" s="24">
        <v>140966</v>
      </c>
      <c r="E12" s="389">
        <v>1657</v>
      </c>
      <c r="F12" s="390" t="s">
        <v>270</v>
      </c>
      <c r="H12" s="93"/>
      <c r="I12" s="93">
        <v>1298038</v>
      </c>
      <c r="J12" s="389">
        <v>14900</v>
      </c>
      <c r="K12" s="103"/>
      <c r="L12" s="93">
        <v>2577253</v>
      </c>
      <c r="M12" s="93">
        <v>1383111</v>
      </c>
      <c r="N12" s="389">
        <v>15126</v>
      </c>
      <c r="O12" s="24">
        <v>1523</v>
      </c>
      <c r="P12" s="24">
        <v>2820550</v>
      </c>
      <c r="Q12" s="24">
        <v>1494508</v>
      </c>
      <c r="R12" s="375">
        <v>16467</v>
      </c>
      <c r="S12" s="24">
        <v>1724</v>
      </c>
      <c r="T12" s="24">
        <v>3079225</v>
      </c>
      <c r="U12" s="24">
        <v>1512020</v>
      </c>
      <c r="V12" s="375">
        <v>18841</v>
      </c>
      <c r="W12" s="24">
        <v>1919</v>
      </c>
      <c r="X12" s="24">
        <v>3488576</v>
      </c>
      <c r="Y12" s="24">
        <v>1681584</v>
      </c>
      <c r="Z12" s="375">
        <v>20708</v>
      </c>
      <c r="AA12" s="24">
        <v>2051</v>
      </c>
      <c r="AB12" s="24">
        <v>3548815</v>
      </c>
      <c r="AC12" s="24">
        <v>1744634</v>
      </c>
      <c r="AD12" s="375">
        <v>22254</v>
      </c>
      <c r="AE12" s="24">
        <v>2041</v>
      </c>
      <c r="AF12" s="24">
        <v>3519894</v>
      </c>
      <c r="AG12" s="24">
        <v>1691967</v>
      </c>
      <c r="AH12" s="375">
        <v>22044</v>
      </c>
      <c r="AI12" s="24">
        <v>2071</v>
      </c>
      <c r="AJ12" s="24">
        <v>3664574</v>
      </c>
      <c r="AK12" s="24">
        <v>1784869</v>
      </c>
      <c r="AL12" s="375">
        <v>22576</v>
      </c>
      <c r="AM12" s="24">
        <v>2355</v>
      </c>
      <c r="AN12" s="24">
        <v>4190558</v>
      </c>
      <c r="AO12" s="24">
        <v>2075986</v>
      </c>
      <c r="AP12" s="375">
        <v>25468</v>
      </c>
      <c r="AQ12" s="24">
        <v>2382</v>
      </c>
      <c r="AR12" s="24">
        <v>4276270</v>
      </c>
      <c r="AS12" s="24">
        <v>2091716</v>
      </c>
      <c r="AT12" s="375">
        <v>25851</v>
      </c>
      <c r="AU12" s="24">
        <v>2479</v>
      </c>
      <c r="AV12" s="24">
        <v>4299225</v>
      </c>
      <c r="AW12" s="24">
        <v>2064340</v>
      </c>
      <c r="AX12" s="375">
        <v>26807</v>
      </c>
      <c r="AY12" s="375"/>
      <c r="AZ12" s="24">
        <v>2827</v>
      </c>
      <c r="BA12" s="24">
        <v>5099794</v>
      </c>
      <c r="BB12" s="24">
        <v>2538563</v>
      </c>
      <c r="BC12" s="375">
        <v>31959</v>
      </c>
      <c r="BD12" s="24">
        <v>2849</v>
      </c>
      <c r="BE12" s="24">
        <v>5030805</v>
      </c>
      <c r="BF12" s="24">
        <v>2462868</v>
      </c>
      <c r="BG12" s="375">
        <v>31084</v>
      </c>
      <c r="BH12" s="24">
        <v>3148</v>
      </c>
      <c r="BI12" s="24">
        <v>5605018</v>
      </c>
      <c r="BJ12" s="24">
        <v>2754184</v>
      </c>
      <c r="BK12" s="375">
        <v>37048</v>
      </c>
      <c r="BL12" s="24">
        <v>2809</v>
      </c>
      <c r="BM12" s="24">
        <v>5118326</v>
      </c>
      <c r="BN12" s="24">
        <v>2474227</v>
      </c>
      <c r="BO12" s="375">
        <v>31286</v>
      </c>
      <c r="BP12" s="24">
        <v>3059</v>
      </c>
      <c r="BQ12" s="24">
        <v>5529861</v>
      </c>
      <c r="BR12" s="24">
        <v>2678349</v>
      </c>
      <c r="BS12" s="375">
        <v>33677</v>
      </c>
      <c r="BT12" s="24">
        <v>3018</v>
      </c>
      <c r="BU12" s="24">
        <v>5431533</v>
      </c>
      <c r="BV12" s="24">
        <v>2519526</v>
      </c>
      <c r="BW12" s="375">
        <v>34686</v>
      </c>
      <c r="BX12" s="24">
        <v>3303</v>
      </c>
      <c r="BY12" s="24">
        <v>6019529</v>
      </c>
      <c r="BZ12" s="24">
        <v>2816429</v>
      </c>
      <c r="CA12" s="375">
        <v>36800</v>
      </c>
      <c r="CB12" s="24">
        <v>3192</v>
      </c>
      <c r="CC12" s="24">
        <v>5892913</v>
      </c>
      <c r="CD12" s="24">
        <v>2730368</v>
      </c>
      <c r="CE12" s="375">
        <v>35722</v>
      </c>
      <c r="CF12" s="24">
        <v>3636</v>
      </c>
      <c r="CG12" s="24">
        <v>6643290</v>
      </c>
      <c r="CH12" s="24">
        <v>3060217</v>
      </c>
      <c r="CI12" s="375">
        <v>40598</v>
      </c>
      <c r="CJ12" s="24">
        <v>3576</v>
      </c>
      <c r="CK12" s="24">
        <v>6503404</v>
      </c>
      <c r="CL12" s="24">
        <v>2996814</v>
      </c>
      <c r="CM12" s="375">
        <v>40853</v>
      </c>
      <c r="CN12" s="24">
        <v>3657</v>
      </c>
      <c r="CO12" s="24">
        <v>6783904</v>
      </c>
      <c r="CP12" s="24">
        <v>3249099</v>
      </c>
      <c r="CQ12" s="375">
        <v>42947</v>
      </c>
      <c r="CR12" s="24">
        <v>3731</v>
      </c>
      <c r="CS12" s="24">
        <v>6683967</v>
      </c>
      <c r="CT12" s="24">
        <v>3134287</v>
      </c>
      <c r="CU12" s="375">
        <v>40980</v>
      </c>
      <c r="CV12" s="24">
        <v>4006</v>
      </c>
      <c r="CW12" s="24">
        <v>7393351</v>
      </c>
      <c r="CX12" s="24">
        <v>3509029</v>
      </c>
      <c r="CY12" s="375">
        <v>44681</v>
      </c>
      <c r="CZ12" s="160" t="s">
        <v>271</v>
      </c>
      <c r="DA12" s="24">
        <v>2037</v>
      </c>
      <c r="DB12" s="24">
        <v>5282171</v>
      </c>
      <c r="DC12" s="24">
        <v>2307695</v>
      </c>
      <c r="DD12" s="375">
        <v>51364</v>
      </c>
      <c r="DE12" s="24">
        <v>1408</v>
      </c>
      <c r="DF12" s="24">
        <v>4881144</v>
      </c>
      <c r="DG12" s="24">
        <v>2116876</v>
      </c>
      <c r="DH12" s="375">
        <v>59975</v>
      </c>
      <c r="DI12" s="24">
        <v>1403</v>
      </c>
      <c r="DJ12" s="24">
        <v>4877652</v>
      </c>
      <c r="DK12" s="24">
        <v>2189465</v>
      </c>
      <c r="DL12" s="375">
        <v>59995</v>
      </c>
      <c r="DM12" s="24">
        <v>1453</v>
      </c>
      <c r="DN12" s="24">
        <v>5016990</v>
      </c>
      <c r="DO12" s="24">
        <v>2155368</v>
      </c>
      <c r="DP12" s="375">
        <v>62490</v>
      </c>
      <c r="DQ12" s="24">
        <v>1694</v>
      </c>
      <c r="DR12" s="24">
        <v>5769209</v>
      </c>
      <c r="DS12" s="24">
        <v>2415869</v>
      </c>
      <c r="DT12" s="375">
        <v>74036</v>
      </c>
      <c r="DU12" s="24">
        <v>1617</v>
      </c>
      <c r="DV12" s="24">
        <v>5607864</v>
      </c>
      <c r="DW12" s="24">
        <v>2388902</v>
      </c>
      <c r="DX12" s="375">
        <v>70375</v>
      </c>
      <c r="DY12" s="24">
        <v>1865</v>
      </c>
      <c r="DZ12" s="24">
        <v>6439717</v>
      </c>
      <c r="EA12" s="24">
        <v>2697331</v>
      </c>
      <c r="EB12" s="375">
        <v>81296</v>
      </c>
      <c r="EC12" s="24">
        <v>1987</v>
      </c>
      <c r="ED12" s="24">
        <v>6712216</v>
      </c>
      <c r="EE12" s="24">
        <v>2683480</v>
      </c>
      <c r="EF12" s="375">
        <v>85571</v>
      </c>
      <c r="EG12" s="24">
        <v>1999</v>
      </c>
      <c r="EH12" s="24">
        <v>6851728</v>
      </c>
      <c r="EI12" s="24">
        <v>2633377</v>
      </c>
      <c r="EJ12" s="375">
        <v>85891</v>
      </c>
      <c r="EK12" s="24">
        <v>2227</v>
      </c>
      <c r="EL12" s="24">
        <v>7535632</v>
      </c>
      <c r="EM12" s="24">
        <v>3035946</v>
      </c>
      <c r="EN12" s="375">
        <v>99207</v>
      </c>
      <c r="EO12" s="24">
        <v>2484</v>
      </c>
      <c r="EP12" s="24">
        <v>8320191</v>
      </c>
      <c r="EQ12" s="24">
        <v>3435120</v>
      </c>
      <c r="ER12" s="375">
        <v>108191</v>
      </c>
      <c r="ES12" s="24">
        <v>2527</v>
      </c>
      <c r="ET12" s="24">
        <v>8383496</v>
      </c>
      <c r="EU12" s="24">
        <v>3898251</v>
      </c>
      <c r="EV12" s="375">
        <v>111959</v>
      </c>
      <c r="EW12" s="24">
        <v>3131</v>
      </c>
      <c r="EX12" s="24">
        <v>10357942</v>
      </c>
      <c r="EY12" s="24">
        <v>4993453</v>
      </c>
      <c r="EZ12" s="375">
        <v>136629</v>
      </c>
      <c r="FA12" s="24">
        <v>2676</v>
      </c>
      <c r="FB12" s="24">
        <v>4473955</v>
      </c>
      <c r="FC12" s="24">
        <v>1991258</v>
      </c>
      <c r="FD12" s="375">
        <v>34045</v>
      </c>
      <c r="FE12" s="390" t="s">
        <v>270</v>
      </c>
      <c r="FF12" s="24">
        <v>777</v>
      </c>
      <c r="FG12" s="24">
        <v>1335370</v>
      </c>
      <c r="FH12" s="24">
        <v>582421</v>
      </c>
      <c r="FI12" s="375">
        <v>8931</v>
      </c>
      <c r="FJ12" s="24">
        <v>162</v>
      </c>
      <c r="FK12" s="24">
        <v>274117</v>
      </c>
      <c r="FL12" s="24">
        <v>107901</v>
      </c>
      <c r="FM12" s="375">
        <v>1718</v>
      </c>
      <c r="FN12" s="160" t="s">
        <v>272</v>
      </c>
      <c r="FO12" s="24">
        <v>70</v>
      </c>
      <c r="FP12" s="24">
        <v>117599</v>
      </c>
      <c r="FQ12" s="24">
        <v>63614</v>
      </c>
      <c r="FR12" s="375">
        <v>804</v>
      </c>
      <c r="FS12" s="24">
        <v>64</v>
      </c>
      <c r="FT12" s="24">
        <v>105085</v>
      </c>
      <c r="FU12" s="24">
        <v>49323</v>
      </c>
      <c r="FV12" s="375">
        <v>738</v>
      </c>
      <c r="FW12" s="24">
        <v>18</v>
      </c>
      <c r="FX12" s="24">
        <v>29792</v>
      </c>
      <c r="FY12" s="24">
        <v>14112</v>
      </c>
      <c r="FZ12" s="375">
        <v>179</v>
      </c>
      <c r="GA12" s="24">
        <v>32</v>
      </c>
      <c r="GB12" s="24">
        <v>49920</v>
      </c>
      <c r="GC12" s="24">
        <v>31238</v>
      </c>
      <c r="GD12" s="375">
        <v>381</v>
      </c>
      <c r="GE12" s="24">
        <v>21</v>
      </c>
      <c r="GF12" s="24">
        <v>35599</v>
      </c>
      <c r="GG12" s="24">
        <v>14805</v>
      </c>
      <c r="GH12" s="375">
        <v>268</v>
      </c>
      <c r="GI12" s="24">
        <v>11</v>
      </c>
      <c r="GJ12" s="24">
        <v>18521</v>
      </c>
      <c r="GK12" s="24">
        <v>8393</v>
      </c>
      <c r="GL12" s="375">
        <v>121</v>
      </c>
      <c r="GM12" s="24">
        <v>9</v>
      </c>
      <c r="GN12" s="24">
        <v>12787</v>
      </c>
      <c r="GO12" s="24">
        <v>5342</v>
      </c>
      <c r="GP12" s="375">
        <v>83</v>
      </c>
      <c r="GQ12" s="160" t="s">
        <v>272</v>
      </c>
      <c r="GR12" s="24">
        <v>12</v>
      </c>
      <c r="GS12" s="24">
        <v>17</v>
      </c>
      <c r="GT12" s="24">
        <v>6</v>
      </c>
      <c r="GU12" s="375">
        <v>174</v>
      </c>
      <c r="GV12" s="160" t="s">
        <v>273</v>
      </c>
      <c r="GW12" s="24">
        <v>9</v>
      </c>
      <c r="GX12" s="24">
        <v>25</v>
      </c>
      <c r="GY12" s="24">
        <v>6</v>
      </c>
      <c r="GZ12" s="375">
        <v>0</v>
      </c>
      <c r="HA12" s="24">
        <v>7</v>
      </c>
      <c r="HB12" s="24">
        <v>24</v>
      </c>
      <c r="HC12" s="24">
        <v>19</v>
      </c>
      <c r="HD12" s="375">
        <v>0</v>
      </c>
      <c r="HE12" s="24">
        <v>4</v>
      </c>
      <c r="HF12" s="24">
        <v>13</v>
      </c>
      <c r="HG12" s="24">
        <v>0</v>
      </c>
      <c r="HH12" s="375">
        <v>0</v>
      </c>
      <c r="HI12" s="24">
        <v>5</v>
      </c>
      <c r="HJ12" s="24">
        <v>15</v>
      </c>
      <c r="HK12" s="24">
        <v>4</v>
      </c>
      <c r="HL12" s="375">
        <v>0</v>
      </c>
      <c r="HM12" s="24">
        <v>3</v>
      </c>
      <c r="HN12" s="24">
        <v>8</v>
      </c>
      <c r="HO12" s="24">
        <v>5</v>
      </c>
      <c r="HP12" s="375">
        <v>0</v>
      </c>
      <c r="HQ12" s="160" t="s">
        <v>274</v>
      </c>
      <c r="HR12" s="24">
        <v>22</v>
      </c>
      <c r="HS12" s="24">
        <v>158</v>
      </c>
      <c r="HT12" s="24">
        <v>74</v>
      </c>
      <c r="HU12" s="375">
        <v>1</v>
      </c>
      <c r="HV12" s="24">
        <v>9</v>
      </c>
      <c r="HW12" s="24">
        <v>64</v>
      </c>
      <c r="HX12" s="24">
        <v>21</v>
      </c>
      <c r="HY12" s="375">
        <v>1</v>
      </c>
      <c r="HZ12" s="24">
        <v>6</v>
      </c>
      <c r="IA12" s="24">
        <v>38</v>
      </c>
      <c r="IB12" s="24">
        <v>28</v>
      </c>
      <c r="IC12" s="375">
        <v>0</v>
      </c>
      <c r="ID12" s="160" t="s">
        <v>275</v>
      </c>
      <c r="IE12" s="24">
        <v>4498</v>
      </c>
      <c r="IF12" s="24">
        <v>117326</v>
      </c>
      <c r="IG12" s="24">
        <v>58959</v>
      </c>
      <c r="IH12" s="375">
        <v>901</v>
      </c>
      <c r="II12" s="24">
        <v>1948</v>
      </c>
      <c r="IJ12" s="24">
        <v>52133</v>
      </c>
      <c r="IK12" s="24">
        <v>25086</v>
      </c>
      <c r="IL12" s="375">
        <v>285</v>
      </c>
      <c r="IM12" s="24">
        <v>1820</v>
      </c>
      <c r="IN12" s="24">
        <v>48750</v>
      </c>
      <c r="IO12" s="24">
        <v>24971</v>
      </c>
      <c r="IP12" s="375">
        <v>207</v>
      </c>
      <c r="IQ12" s="24">
        <v>1693</v>
      </c>
      <c r="IR12" s="24">
        <v>45789</v>
      </c>
      <c r="IS12" s="24">
        <v>24401</v>
      </c>
      <c r="IT12" s="375">
        <v>180</v>
      </c>
      <c r="IU12" s="24">
        <v>1650</v>
      </c>
      <c r="IV12" s="24">
        <v>44420</v>
      </c>
      <c r="IW12" s="24">
        <v>23422</v>
      </c>
      <c r="IX12" s="375">
        <v>173</v>
      </c>
      <c r="IY12" s="24">
        <v>1651</v>
      </c>
      <c r="IZ12" s="24">
        <v>44787</v>
      </c>
      <c r="JA12" s="24">
        <v>22868</v>
      </c>
      <c r="JB12" s="375">
        <v>195</v>
      </c>
      <c r="JC12" s="24">
        <v>1322</v>
      </c>
      <c r="JD12" s="24">
        <v>36491</v>
      </c>
      <c r="JE12" s="24">
        <v>18080</v>
      </c>
      <c r="JF12" s="24">
        <v>174</v>
      </c>
    </row>
    <row r="13" spans="1:266" s="24" customFormat="1" ht="13.8" x14ac:dyDescent="0.3">
      <c r="A13" s="103" t="s">
        <v>276</v>
      </c>
      <c r="B13" s="103"/>
      <c r="C13" s="93">
        <v>179954</v>
      </c>
      <c r="D13" s="24">
        <v>101118</v>
      </c>
      <c r="E13" s="389">
        <v>1286</v>
      </c>
      <c r="F13" s="390" t="s">
        <v>276</v>
      </c>
      <c r="H13" s="93">
        <v>1773674</v>
      </c>
      <c r="I13" s="93">
        <v>951153</v>
      </c>
      <c r="J13" s="389">
        <v>13128</v>
      </c>
      <c r="K13" s="103"/>
      <c r="L13" s="93">
        <v>2071337</v>
      </c>
      <c r="M13" s="93">
        <v>1117725</v>
      </c>
      <c r="N13" s="389">
        <v>14676</v>
      </c>
      <c r="O13" s="24">
        <v>684</v>
      </c>
      <c r="P13" s="24">
        <v>2073996</v>
      </c>
      <c r="Q13" s="24">
        <v>1109735</v>
      </c>
      <c r="R13" s="375">
        <v>15085</v>
      </c>
      <c r="S13" s="24">
        <v>785</v>
      </c>
      <c r="T13" s="24">
        <v>2329690</v>
      </c>
      <c r="U13" s="24">
        <v>1219763</v>
      </c>
      <c r="V13" s="375">
        <v>17250</v>
      </c>
      <c r="W13" s="24">
        <v>951</v>
      </c>
      <c r="X13" s="24">
        <v>2874303</v>
      </c>
      <c r="Y13" s="24">
        <v>1462959</v>
      </c>
      <c r="Z13" s="375">
        <v>20878</v>
      </c>
      <c r="AA13" s="24">
        <v>989</v>
      </c>
      <c r="AB13" s="24">
        <v>3031412</v>
      </c>
      <c r="AC13" s="24">
        <v>1461728</v>
      </c>
      <c r="AD13" s="375">
        <v>21833</v>
      </c>
      <c r="AE13" s="24">
        <v>968</v>
      </c>
      <c r="AF13" s="24">
        <v>2878951</v>
      </c>
      <c r="AG13" s="24">
        <v>1424675</v>
      </c>
      <c r="AH13" s="375">
        <v>21314</v>
      </c>
      <c r="AI13" s="24">
        <v>955</v>
      </c>
      <c r="AJ13" s="24">
        <v>2822594</v>
      </c>
      <c r="AK13" s="24">
        <v>1318377</v>
      </c>
      <c r="AL13" s="375">
        <v>20922</v>
      </c>
      <c r="AM13" s="24">
        <v>1115</v>
      </c>
      <c r="AN13" s="24">
        <v>3260364</v>
      </c>
      <c r="AO13" s="24">
        <v>1598726</v>
      </c>
      <c r="AP13" s="375">
        <v>24765</v>
      </c>
      <c r="AQ13" s="24">
        <v>1124</v>
      </c>
      <c r="AR13" s="24">
        <v>3339028</v>
      </c>
      <c r="AS13" s="24">
        <v>1614190</v>
      </c>
      <c r="AT13" s="375">
        <v>25000</v>
      </c>
      <c r="AU13" s="24">
        <v>1168</v>
      </c>
      <c r="AV13" s="24">
        <v>3393334</v>
      </c>
      <c r="AW13" s="24">
        <v>1637542</v>
      </c>
      <c r="AX13" s="375">
        <v>25627</v>
      </c>
      <c r="AY13" s="375"/>
      <c r="AZ13" s="24">
        <v>1214</v>
      </c>
      <c r="BA13" s="24">
        <v>3617197</v>
      </c>
      <c r="BB13" s="24">
        <v>1702017</v>
      </c>
      <c r="BC13" s="375">
        <v>27001</v>
      </c>
      <c r="BD13" s="24">
        <v>1322</v>
      </c>
      <c r="BE13" s="24">
        <v>4057851</v>
      </c>
      <c r="BF13" s="24">
        <v>1819932</v>
      </c>
      <c r="BG13" s="375">
        <v>31699</v>
      </c>
      <c r="BH13" s="24">
        <v>1477</v>
      </c>
      <c r="BI13" s="24">
        <v>4506439</v>
      </c>
      <c r="BJ13" s="24">
        <v>2111334</v>
      </c>
      <c r="BK13" s="375">
        <v>34441</v>
      </c>
      <c r="BL13" s="24">
        <v>1304</v>
      </c>
      <c r="BM13" s="24">
        <v>4007412</v>
      </c>
      <c r="BN13" s="24">
        <v>1861553</v>
      </c>
      <c r="BO13" s="375">
        <v>29081</v>
      </c>
      <c r="BP13" s="24">
        <v>1335</v>
      </c>
      <c r="BQ13" s="24">
        <v>4135632</v>
      </c>
      <c r="BR13" s="24">
        <v>1844819</v>
      </c>
      <c r="BS13" s="375">
        <v>29973</v>
      </c>
      <c r="BT13" s="24">
        <v>1364</v>
      </c>
      <c r="BU13" s="24">
        <v>4101964</v>
      </c>
      <c r="BV13" s="24">
        <v>1864239</v>
      </c>
      <c r="BW13" s="375">
        <v>30741</v>
      </c>
      <c r="BX13" s="24">
        <v>1481</v>
      </c>
      <c r="BY13" s="24">
        <v>4425303</v>
      </c>
      <c r="BZ13" s="24">
        <v>1955188</v>
      </c>
      <c r="CA13" s="375">
        <v>32924</v>
      </c>
      <c r="CB13" s="24">
        <v>1526</v>
      </c>
      <c r="CC13" s="24">
        <v>4725302</v>
      </c>
      <c r="CD13" s="24">
        <v>2043603</v>
      </c>
      <c r="CE13" s="375">
        <v>34622</v>
      </c>
      <c r="CF13" s="24">
        <v>1563</v>
      </c>
      <c r="CG13" s="24">
        <v>4774052</v>
      </c>
      <c r="CH13" s="24">
        <v>2116852</v>
      </c>
      <c r="CI13" s="375">
        <v>35120</v>
      </c>
      <c r="CJ13" s="24">
        <v>1568</v>
      </c>
      <c r="CK13" s="24">
        <v>4813884</v>
      </c>
      <c r="CL13" s="24">
        <v>2119134</v>
      </c>
      <c r="CM13" s="375">
        <v>35155</v>
      </c>
      <c r="CN13" s="24">
        <v>1641</v>
      </c>
      <c r="CO13" s="24">
        <v>5036483</v>
      </c>
      <c r="CP13" s="24">
        <v>2268381</v>
      </c>
      <c r="CQ13" s="375">
        <v>37529</v>
      </c>
      <c r="CR13" s="24">
        <v>1782</v>
      </c>
      <c r="CS13" s="24">
        <v>5377199</v>
      </c>
      <c r="CT13" s="24">
        <v>2379106</v>
      </c>
      <c r="CU13" s="375">
        <v>40295</v>
      </c>
      <c r="CV13" s="24">
        <v>1822</v>
      </c>
      <c r="CW13" s="24">
        <v>5605405</v>
      </c>
      <c r="CX13" s="24">
        <v>2426412</v>
      </c>
      <c r="CY13" s="375">
        <v>40981</v>
      </c>
      <c r="CZ13" s="160" t="s">
        <v>277</v>
      </c>
      <c r="DA13" s="24">
        <v>1130</v>
      </c>
      <c r="DB13" s="24">
        <v>4360356</v>
      </c>
      <c r="DC13" s="24">
        <v>1818762</v>
      </c>
      <c r="DD13" s="375">
        <v>54612</v>
      </c>
      <c r="DE13" s="24">
        <v>954</v>
      </c>
      <c r="DF13" s="24">
        <v>4418742</v>
      </c>
      <c r="DG13" s="24">
        <v>1766797</v>
      </c>
      <c r="DH13" s="375">
        <v>68186</v>
      </c>
      <c r="DI13" s="24">
        <v>883</v>
      </c>
      <c r="DJ13" s="24">
        <v>4122043</v>
      </c>
      <c r="DK13" s="24">
        <v>1736759</v>
      </c>
      <c r="DL13" s="375">
        <v>64287</v>
      </c>
      <c r="DM13" s="24">
        <v>914</v>
      </c>
      <c r="DN13" s="24">
        <v>4298805</v>
      </c>
      <c r="DO13" s="24">
        <v>1773986</v>
      </c>
      <c r="DP13" s="375">
        <v>68015</v>
      </c>
      <c r="DQ13" s="24">
        <v>1093</v>
      </c>
      <c r="DR13" s="24">
        <v>5100251</v>
      </c>
      <c r="DS13" s="24">
        <v>2127465</v>
      </c>
      <c r="DT13" s="375">
        <v>80742</v>
      </c>
      <c r="DU13" s="24">
        <v>964</v>
      </c>
      <c r="DV13" s="24">
        <v>4402367</v>
      </c>
      <c r="DW13" s="24">
        <v>1825323</v>
      </c>
      <c r="DX13" s="375">
        <v>71035</v>
      </c>
      <c r="DY13" s="24">
        <v>1182</v>
      </c>
      <c r="DZ13" s="24">
        <v>5430253</v>
      </c>
      <c r="EA13" s="24">
        <v>2241055</v>
      </c>
      <c r="EB13" s="375">
        <v>87343</v>
      </c>
      <c r="EC13" s="24">
        <v>1282</v>
      </c>
      <c r="ED13" s="24">
        <v>5709154</v>
      </c>
      <c r="EE13" s="24">
        <v>2241977</v>
      </c>
      <c r="EF13" s="375">
        <v>94088</v>
      </c>
      <c r="EG13" s="24">
        <v>1295</v>
      </c>
      <c r="EH13" s="24">
        <v>5765716</v>
      </c>
      <c r="EI13" s="24">
        <v>2245723</v>
      </c>
      <c r="EJ13" s="375">
        <v>94421</v>
      </c>
      <c r="EK13" s="24">
        <v>1393</v>
      </c>
      <c r="EL13" s="24">
        <v>6218085</v>
      </c>
      <c r="EM13" s="24">
        <v>2447191</v>
      </c>
      <c r="EN13" s="375">
        <v>102877</v>
      </c>
      <c r="EO13" s="24">
        <v>1695</v>
      </c>
      <c r="EP13" s="24">
        <v>7495848</v>
      </c>
      <c r="EQ13" s="24">
        <v>3028328</v>
      </c>
      <c r="ER13" s="375">
        <v>125168</v>
      </c>
      <c r="ES13" s="24">
        <v>1694</v>
      </c>
      <c r="ET13" s="24">
        <v>7507874</v>
      </c>
      <c r="EU13" s="24">
        <v>3340568</v>
      </c>
      <c r="EV13" s="375">
        <v>127199</v>
      </c>
      <c r="EW13" s="24">
        <v>2023</v>
      </c>
      <c r="EX13" s="24">
        <v>8926646</v>
      </c>
      <c r="EY13" s="24">
        <v>3909299</v>
      </c>
      <c r="EZ13" s="375">
        <v>151261</v>
      </c>
      <c r="FA13" s="24">
        <v>4295</v>
      </c>
      <c r="FB13" s="24">
        <v>11904529</v>
      </c>
      <c r="FC13" s="24">
        <v>6374362</v>
      </c>
      <c r="FD13" s="375">
        <v>101773</v>
      </c>
      <c r="FE13" s="390" t="s">
        <v>276</v>
      </c>
      <c r="FF13" s="24">
        <v>1415</v>
      </c>
      <c r="FG13" s="24">
        <v>4152498</v>
      </c>
      <c r="FH13" s="24">
        <v>1940673</v>
      </c>
      <c r="FI13" s="375">
        <v>27053</v>
      </c>
      <c r="FJ13" s="24">
        <v>720</v>
      </c>
      <c r="FK13" s="24">
        <v>2230453</v>
      </c>
      <c r="FL13" s="24">
        <v>1019617</v>
      </c>
      <c r="FM13" s="375">
        <v>9461</v>
      </c>
      <c r="FN13" s="160" t="s">
        <v>278</v>
      </c>
      <c r="FO13" s="24">
        <v>710</v>
      </c>
      <c r="FP13" s="24">
        <v>2247011</v>
      </c>
      <c r="FQ13" s="24">
        <v>967747</v>
      </c>
      <c r="FR13" s="375">
        <v>7756</v>
      </c>
      <c r="FS13" s="24">
        <v>696</v>
      </c>
      <c r="FT13" s="24">
        <v>2251019</v>
      </c>
      <c r="FU13" s="24">
        <v>1010716</v>
      </c>
      <c r="FV13" s="375">
        <v>7513</v>
      </c>
      <c r="FW13" s="24">
        <v>527</v>
      </c>
      <c r="FX13" s="24">
        <v>1734621</v>
      </c>
      <c r="FY13" s="24">
        <v>809611</v>
      </c>
      <c r="FZ13" s="375">
        <v>2197</v>
      </c>
      <c r="GA13" s="24">
        <v>337</v>
      </c>
      <c r="GB13" s="24">
        <v>1006019</v>
      </c>
      <c r="GC13" s="24">
        <v>514719</v>
      </c>
      <c r="GD13" s="375">
        <v>2482</v>
      </c>
      <c r="GE13" s="24">
        <v>333</v>
      </c>
      <c r="GF13" s="24">
        <v>1012586</v>
      </c>
      <c r="GG13" s="24">
        <v>464002</v>
      </c>
      <c r="GH13" s="375">
        <v>2581</v>
      </c>
      <c r="GI13" s="24">
        <v>304</v>
      </c>
      <c r="GJ13" s="24">
        <v>921553</v>
      </c>
      <c r="GK13" s="24">
        <v>479374</v>
      </c>
      <c r="GL13" s="375">
        <v>2203</v>
      </c>
      <c r="GM13" s="24">
        <v>325</v>
      </c>
      <c r="GN13" s="24">
        <v>972923</v>
      </c>
      <c r="GO13" s="24">
        <v>476824</v>
      </c>
      <c r="GP13" s="375">
        <v>2127</v>
      </c>
      <c r="GQ13" s="160" t="s">
        <v>278</v>
      </c>
      <c r="GR13" s="24">
        <v>300</v>
      </c>
      <c r="GS13" s="24">
        <v>907</v>
      </c>
      <c r="GT13" s="24">
        <v>453</v>
      </c>
      <c r="GU13" s="375">
        <v>2094</v>
      </c>
      <c r="GV13" s="160" t="s">
        <v>279</v>
      </c>
      <c r="GW13" s="24">
        <v>102</v>
      </c>
      <c r="GX13" s="24">
        <v>609</v>
      </c>
      <c r="GY13" s="24">
        <v>237</v>
      </c>
      <c r="GZ13" s="375">
        <v>2</v>
      </c>
      <c r="HA13" s="24">
        <v>36</v>
      </c>
      <c r="HB13" s="24">
        <v>252</v>
      </c>
      <c r="HC13" s="24">
        <v>128</v>
      </c>
      <c r="HD13" s="375">
        <v>1</v>
      </c>
      <c r="HE13" s="24">
        <v>14</v>
      </c>
      <c r="HF13" s="24">
        <v>83</v>
      </c>
      <c r="HG13" s="24">
        <v>28</v>
      </c>
      <c r="HH13" s="375">
        <v>0</v>
      </c>
      <c r="HI13" s="24">
        <v>11</v>
      </c>
      <c r="HJ13" s="24">
        <v>70</v>
      </c>
      <c r="HK13" s="24">
        <v>38</v>
      </c>
      <c r="HL13" s="375">
        <v>1</v>
      </c>
      <c r="HM13" s="24">
        <v>11</v>
      </c>
      <c r="HN13" s="24">
        <v>66</v>
      </c>
      <c r="HO13" s="24">
        <v>27</v>
      </c>
      <c r="HP13" s="375">
        <v>0</v>
      </c>
      <c r="HQ13" s="160" t="s">
        <v>280</v>
      </c>
      <c r="HR13" s="24">
        <v>2517</v>
      </c>
      <c r="HS13" s="24">
        <v>38842</v>
      </c>
      <c r="HT13" s="24">
        <v>16849</v>
      </c>
      <c r="HU13" s="375">
        <v>270</v>
      </c>
      <c r="HV13" s="24">
        <v>2687</v>
      </c>
      <c r="HW13" s="24">
        <v>41456</v>
      </c>
      <c r="HX13" s="24">
        <v>18779</v>
      </c>
      <c r="HY13" s="375">
        <v>289</v>
      </c>
      <c r="HZ13" s="24">
        <v>2933</v>
      </c>
      <c r="IA13" s="24">
        <v>45397</v>
      </c>
      <c r="IB13" s="24">
        <v>21340</v>
      </c>
      <c r="IC13" s="375">
        <v>150</v>
      </c>
      <c r="ID13" s="160" t="s">
        <v>281</v>
      </c>
      <c r="IE13" s="24">
        <v>2565</v>
      </c>
      <c r="IF13" s="24">
        <v>93177</v>
      </c>
      <c r="IG13" s="24">
        <v>38101</v>
      </c>
      <c r="IH13" s="375">
        <v>1339</v>
      </c>
      <c r="II13" s="24">
        <v>1474</v>
      </c>
      <c r="IJ13" s="24">
        <v>53257</v>
      </c>
      <c r="IK13" s="24">
        <v>22731</v>
      </c>
      <c r="IL13" s="375">
        <v>571</v>
      </c>
      <c r="IM13" s="24">
        <v>1414</v>
      </c>
      <c r="IN13" s="24">
        <v>50391</v>
      </c>
      <c r="IO13" s="24">
        <v>25401</v>
      </c>
      <c r="IP13" s="375">
        <v>448</v>
      </c>
      <c r="IQ13" s="24">
        <v>1517</v>
      </c>
      <c r="IR13" s="24">
        <v>54699</v>
      </c>
      <c r="IS13" s="24">
        <v>27358</v>
      </c>
      <c r="IT13" s="375">
        <v>471</v>
      </c>
      <c r="IU13" s="24">
        <v>1566</v>
      </c>
      <c r="IV13" s="24">
        <v>56244</v>
      </c>
      <c r="IW13" s="24">
        <v>30073</v>
      </c>
      <c r="IX13" s="375">
        <v>483</v>
      </c>
      <c r="IY13" s="24">
        <v>1727</v>
      </c>
      <c r="IZ13" s="24">
        <v>61788</v>
      </c>
      <c r="JA13" s="24">
        <v>33161</v>
      </c>
      <c r="JB13" s="375">
        <v>566</v>
      </c>
      <c r="JC13" s="24">
        <v>1462</v>
      </c>
      <c r="JD13" s="24">
        <v>53973</v>
      </c>
      <c r="JE13" s="24">
        <v>27660</v>
      </c>
      <c r="JF13" s="24">
        <v>548</v>
      </c>
    </row>
    <row r="14" spans="1:266" s="24" customFormat="1" ht="13.8" x14ac:dyDescent="0.3">
      <c r="A14" s="103" t="s">
        <v>282</v>
      </c>
      <c r="B14" s="103"/>
      <c r="C14" s="93">
        <v>182983</v>
      </c>
      <c r="D14" s="24">
        <v>98471</v>
      </c>
      <c r="E14" s="389">
        <v>1667</v>
      </c>
      <c r="F14" s="390" t="s">
        <v>282</v>
      </c>
      <c r="H14" s="93">
        <v>1460555</v>
      </c>
      <c r="I14" s="93">
        <v>809630</v>
      </c>
      <c r="J14" s="389">
        <v>12042</v>
      </c>
      <c r="K14" s="103"/>
      <c r="L14" s="93">
        <v>1573542</v>
      </c>
      <c r="M14" s="93">
        <v>775777</v>
      </c>
      <c r="N14" s="389">
        <v>13987</v>
      </c>
      <c r="O14" s="24">
        <v>403</v>
      </c>
      <c r="P14" s="24">
        <v>1668024</v>
      </c>
      <c r="Q14" s="24">
        <v>860383</v>
      </c>
      <c r="R14" s="375">
        <v>14078</v>
      </c>
      <c r="S14" s="24">
        <v>413</v>
      </c>
      <c r="T14" s="24">
        <v>1737597</v>
      </c>
      <c r="U14" s="24">
        <v>869387</v>
      </c>
      <c r="V14" s="375">
        <v>14919</v>
      </c>
      <c r="W14" s="24">
        <v>488</v>
      </c>
      <c r="X14" s="24">
        <v>2027912</v>
      </c>
      <c r="Y14" s="24">
        <v>970704</v>
      </c>
      <c r="Z14" s="375">
        <v>17596</v>
      </c>
      <c r="AA14" s="24">
        <v>602</v>
      </c>
      <c r="AB14" s="24">
        <v>2678811</v>
      </c>
      <c r="AC14" s="24">
        <v>1186308</v>
      </c>
      <c r="AD14" s="375">
        <v>22004</v>
      </c>
      <c r="AE14" s="24">
        <v>522</v>
      </c>
      <c r="AF14" s="24">
        <v>2281639</v>
      </c>
      <c r="AG14" s="24">
        <v>1064644</v>
      </c>
      <c r="AH14" s="375">
        <v>19133</v>
      </c>
      <c r="AI14" s="24">
        <v>572</v>
      </c>
      <c r="AJ14" s="24">
        <v>2370470</v>
      </c>
      <c r="AK14" s="24">
        <v>1163344</v>
      </c>
      <c r="AL14" s="375">
        <v>20521</v>
      </c>
      <c r="AM14" s="24">
        <v>644</v>
      </c>
      <c r="AN14" s="24">
        <v>2584287</v>
      </c>
      <c r="AO14" s="24">
        <v>1203977</v>
      </c>
      <c r="AP14" s="375">
        <v>22144</v>
      </c>
      <c r="AQ14" s="24">
        <v>661</v>
      </c>
      <c r="AR14" s="24">
        <v>2781771</v>
      </c>
      <c r="AS14" s="24">
        <v>1413215</v>
      </c>
      <c r="AT14" s="375">
        <v>23995</v>
      </c>
      <c r="AU14" s="24">
        <v>732</v>
      </c>
      <c r="AV14" s="24">
        <v>3076900</v>
      </c>
      <c r="AW14" s="24">
        <v>1466741</v>
      </c>
      <c r="AX14" s="375">
        <v>26637</v>
      </c>
      <c r="AY14" s="375"/>
      <c r="AZ14" s="24">
        <v>752</v>
      </c>
      <c r="BA14" s="24">
        <v>3056888</v>
      </c>
      <c r="BB14" s="24">
        <v>1462217</v>
      </c>
      <c r="BC14" s="375">
        <v>27248</v>
      </c>
      <c r="BD14" s="24">
        <v>730</v>
      </c>
      <c r="BE14" s="24">
        <v>3129662</v>
      </c>
      <c r="BF14" s="24">
        <v>1420166</v>
      </c>
      <c r="BG14" s="375">
        <v>26529</v>
      </c>
      <c r="BH14" s="24">
        <v>906</v>
      </c>
      <c r="BI14" s="24">
        <v>3757954</v>
      </c>
      <c r="BJ14" s="24">
        <v>1712757</v>
      </c>
      <c r="BK14" s="375">
        <v>33759</v>
      </c>
      <c r="BL14" s="24">
        <v>750</v>
      </c>
      <c r="BM14" s="24">
        <v>3177617</v>
      </c>
      <c r="BN14" s="24">
        <v>1402244</v>
      </c>
      <c r="BO14" s="375">
        <v>27341</v>
      </c>
      <c r="BP14" s="24">
        <v>770</v>
      </c>
      <c r="BQ14" s="24">
        <v>3273009</v>
      </c>
      <c r="BR14" s="24">
        <v>1444855</v>
      </c>
      <c r="BS14" s="375">
        <v>27939</v>
      </c>
      <c r="BT14" s="24">
        <v>775</v>
      </c>
      <c r="BU14" s="24">
        <v>3195895</v>
      </c>
      <c r="BV14" s="24">
        <v>1373784</v>
      </c>
      <c r="BW14" s="375">
        <v>28366</v>
      </c>
      <c r="BX14" s="24">
        <v>859</v>
      </c>
      <c r="BY14" s="24">
        <v>3670358</v>
      </c>
      <c r="BZ14" s="24">
        <v>1579988</v>
      </c>
      <c r="CA14" s="375">
        <v>31501</v>
      </c>
      <c r="CB14" s="24">
        <v>868</v>
      </c>
      <c r="CC14" s="24">
        <v>3684214</v>
      </c>
      <c r="CD14" s="24">
        <v>1585793</v>
      </c>
      <c r="CE14" s="375">
        <v>32065</v>
      </c>
      <c r="CF14" s="24">
        <v>957</v>
      </c>
      <c r="CG14" s="24">
        <v>4080173</v>
      </c>
      <c r="CH14" s="24">
        <v>1657659</v>
      </c>
      <c r="CI14" s="375">
        <v>34598</v>
      </c>
      <c r="CJ14" s="24">
        <v>884</v>
      </c>
      <c r="CK14" s="24">
        <v>3690740</v>
      </c>
      <c r="CL14" s="24">
        <v>1512197</v>
      </c>
      <c r="CM14" s="375">
        <v>32020</v>
      </c>
      <c r="CN14" s="24">
        <v>901</v>
      </c>
      <c r="CO14" s="24">
        <v>3809133</v>
      </c>
      <c r="CP14" s="24">
        <v>1637740</v>
      </c>
      <c r="CQ14" s="375">
        <v>33235</v>
      </c>
      <c r="CR14" s="24">
        <v>972</v>
      </c>
      <c r="CS14" s="24">
        <v>4081453</v>
      </c>
      <c r="CT14" s="24">
        <v>1666122</v>
      </c>
      <c r="CU14" s="375">
        <v>37962</v>
      </c>
      <c r="CV14" s="24">
        <v>1040</v>
      </c>
      <c r="CW14" s="24">
        <v>4352866</v>
      </c>
      <c r="CX14" s="24">
        <v>1773716</v>
      </c>
      <c r="CY14" s="375">
        <v>38211</v>
      </c>
      <c r="CZ14" s="160" t="s">
        <v>283</v>
      </c>
      <c r="DA14" s="24">
        <v>731</v>
      </c>
      <c r="DB14" s="24">
        <v>3755366</v>
      </c>
      <c r="DC14" s="24">
        <v>1545815</v>
      </c>
      <c r="DD14" s="375">
        <v>52400</v>
      </c>
      <c r="DE14" s="24">
        <v>564</v>
      </c>
      <c r="DF14" s="24">
        <v>3255701</v>
      </c>
      <c r="DG14" s="24">
        <v>1349547</v>
      </c>
      <c r="DH14" s="375">
        <v>57181</v>
      </c>
      <c r="DI14" s="24">
        <v>578</v>
      </c>
      <c r="DJ14" s="24">
        <v>3252959</v>
      </c>
      <c r="DK14" s="24">
        <v>1368453</v>
      </c>
      <c r="DL14" s="375">
        <v>59980</v>
      </c>
      <c r="DM14" s="24">
        <v>625</v>
      </c>
      <c r="DN14" s="24">
        <v>3624544</v>
      </c>
      <c r="DO14" s="24">
        <v>1383432</v>
      </c>
      <c r="DP14" s="375">
        <v>68115</v>
      </c>
      <c r="DQ14" s="24">
        <v>717</v>
      </c>
      <c r="DR14" s="24">
        <v>4085050</v>
      </c>
      <c r="DS14" s="24">
        <v>1713615</v>
      </c>
      <c r="DT14" s="375">
        <v>74197</v>
      </c>
      <c r="DU14" s="24">
        <v>691</v>
      </c>
      <c r="DV14" s="24">
        <v>3917514</v>
      </c>
      <c r="DW14" s="24">
        <v>1543290</v>
      </c>
      <c r="DX14" s="375">
        <v>71362</v>
      </c>
      <c r="DY14" s="24">
        <v>785</v>
      </c>
      <c r="DZ14" s="24">
        <v>4427178</v>
      </c>
      <c r="EA14" s="24">
        <v>1670848</v>
      </c>
      <c r="EB14" s="375">
        <v>81806</v>
      </c>
      <c r="EC14" s="24">
        <v>917</v>
      </c>
      <c r="ED14" s="24">
        <v>5083429</v>
      </c>
      <c r="EE14" s="24">
        <v>1906718</v>
      </c>
      <c r="EF14" s="375">
        <v>93665</v>
      </c>
      <c r="EG14" s="24">
        <v>864</v>
      </c>
      <c r="EH14" s="24">
        <v>4895273</v>
      </c>
      <c r="EI14" s="24">
        <v>1813132</v>
      </c>
      <c r="EJ14" s="375">
        <v>88728</v>
      </c>
      <c r="EK14" s="24">
        <v>1027</v>
      </c>
      <c r="EL14" s="24">
        <v>5661267</v>
      </c>
      <c r="EM14" s="24">
        <v>2245596</v>
      </c>
      <c r="EN14" s="375">
        <v>105564</v>
      </c>
      <c r="EO14" s="24">
        <v>1154</v>
      </c>
      <c r="EP14" s="24">
        <v>6257486</v>
      </c>
      <c r="EQ14" s="24">
        <v>2573609</v>
      </c>
      <c r="ER14" s="375">
        <v>119427</v>
      </c>
      <c r="ES14" s="24">
        <v>1210</v>
      </c>
      <c r="ET14" s="24">
        <v>6615926</v>
      </c>
      <c r="EU14" s="24">
        <v>2799188</v>
      </c>
      <c r="EV14" s="375">
        <v>125151</v>
      </c>
      <c r="EW14" s="24">
        <v>1393</v>
      </c>
      <c r="EX14" s="24">
        <v>7595682</v>
      </c>
      <c r="EY14" s="24">
        <v>3389637</v>
      </c>
      <c r="EZ14" s="375">
        <v>144534</v>
      </c>
      <c r="FA14" s="24">
        <v>2589</v>
      </c>
      <c r="FB14" s="24">
        <v>10186640</v>
      </c>
      <c r="FC14" s="24">
        <v>4869127</v>
      </c>
      <c r="FD14" s="375">
        <v>144016</v>
      </c>
      <c r="FE14" s="390" t="s">
        <v>282</v>
      </c>
      <c r="FF14" s="24">
        <v>1255</v>
      </c>
      <c r="FG14" s="24">
        <v>5111098</v>
      </c>
      <c r="FH14" s="24">
        <v>2143475</v>
      </c>
      <c r="FI14" s="375">
        <v>54307</v>
      </c>
      <c r="FJ14" s="24">
        <v>833</v>
      </c>
      <c r="FK14" s="24">
        <v>3306946</v>
      </c>
      <c r="FL14" s="24">
        <v>1345317</v>
      </c>
      <c r="FM14" s="375">
        <v>28824</v>
      </c>
      <c r="FN14" s="160" t="s">
        <v>284</v>
      </c>
      <c r="FO14" s="24">
        <v>927</v>
      </c>
      <c r="FP14" s="24">
        <v>3718216</v>
      </c>
      <c r="FQ14" s="24">
        <v>1592031</v>
      </c>
      <c r="FR14" s="375">
        <v>29812</v>
      </c>
      <c r="FS14" s="24">
        <v>993</v>
      </c>
      <c r="FT14" s="24">
        <v>4112060</v>
      </c>
      <c r="FU14" s="24">
        <v>1836690</v>
      </c>
      <c r="FV14" s="375">
        <v>31136</v>
      </c>
      <c r="FW14" s="24">
        <v>852</v>
      </c>
      <c r="FX14" s="24">
        <v>3702003</v>
      </c>
      <c r="FY14" s="24">
        <v>1602568</v>
      </c>
      <c r="FZ14" s="375">
        <v>24675</v>
      </c>
      <c r="GA14" s="24">
        <v>991</v>
      </c>
      <c r="GB14" s="24">
        <v>3573642</v>
      </c>
      <c r="GC14" s="24">
        <v>1693394</v>
      </c>
      <c r="GD14" s="375">
        <v>24183</v>
      </c>
      <c r="GE14" s="24">
        <v>980</v>
      </c>
      <c r="GF14" s="24">
        <v>3611547</v>
      </c>
      <c r="GG14" s="24">
        <v>1803297</v>
      </c>
      <c r="GH14" s="375">
        <v>24828</v>
      </c>
      <c r="GI14" s="24">
        <v>1091</v>
      </c>
      <c r="GJ14" s="24">
        <v>3952731</v>
      </c>
      <c r="GK14" s="24">
        <v>1996859</v>
      </c>
      <c r="GL14" s="375">
        <v>27103</v>
      </c>
      <c r="GM14" s="24">
        <v>1092</v>
      </c>
      <c r="GN14" s="24">
        <v>3959637</v>
      </c>
      <c r="GO14" s="24">
        <v>1946741</v>
      </c>
      <c r="GP14" s="375">
        <v>27621</v>
      </c>
      <c r="GQ14" s="160" t="s">
        <v>284</v>
      </c>
      <c r="GR14" s="24">
        <v>992</v>
      </c>
      <c r="GS14" s="24">
        <v>3645</v>
      </c>
      <c r="GT14" s="24">
        <v>1870</v>
      </c>
      <c r="GU14" s="375">
        <v>25100</v>
      </c>
      <c r="GV14" s="160" t="s">
        <v>285</v>
      </c>
      <c r="GW14" s="24">
        <v>261</v>
      </c>
      <c r="GX14" s="24">
        <v>1944</v>
      </c>
      <c r="GY14" s="24">
        <v>839</v>
      </c>
      <c r="GZ14" s="375">
        <v>13</v>
      </c>
      <c r="HA14" s="24">
        <v>76</v>
      </c>
      <c r="HB14" s="24">
        <v>577</v>
      </c>
      <c r="HC14" s="24">
        <v>247</v>
      </c>
      <c r="HD14" s="375">
        <v>4</v>
      </c>
      <c r="HE14" s="24">
        <v>35</v>
      </c>
      <c r="HF14" s="24">
        <v>263</v>
      </c>
      <c r="HG14" s="24">
        <v>138</v>
      </c>
      <c r="HH14" s="375">
        <v>2</v>
      </c>
      <c r="HI14" s="24">
        <v>14</v>
      </c>
      <c r="HJ14" s="24">
        <v>100</v>
      </c>
      <c r="HK14" s="24">
        <v>50</v>
      </c>
      <c r="HL14" s="375">
        <v>1</v>
      </c>
      <c r="HM14" s="24">
        <v>16</v>
      </c>
      <c r="HN14" s="24">
        <v>115</v>
      </c>
      <c r="HO14" s="24">
        <v>52</v>
      </c>
      <c r="HP14" s="375">
        <v>1</v>
      </c>
      <c r="HQ14" s="160" t="s">
        <v>275</v>
      </c>
      <c r="HR14" s="24">
        <v>3754</v>
      </c>
      <c r="HS14" s="24">
        <v>98353</v>
      </c>
      <c r="HT14" s="24">
        <v>38952</v>
      </c>
      <c r="HU14" s="375">
        <v>766</v>
      </c>
      <c r="HV14" s="24">
        <v>4148</v>
      </c>
      <c r="HW14" s="24">
        <v>108626</v>
      </c>
      <c r="HX14" s="24">
        <v>44601</v>
      </c>
      <c r="HY14" s="375">
        <v>871</v>
      </c>
      <c r="HZ14" s="24">
        <v>5083</v>
      </c>
      <c r="IA14" s="24">
        <v>132623</v>
      </c>
      <c r="IB14" s="24">
        <v>59825</v>
      </c>
      <c r="IC14" s="375">
        <v>501</v>
      </c>
      <c r="ID14" s="160" t="s">
        <v>286</v>
      </c>
      <c r="IE14" s="24">
        <v>1699</v>
      </c>
      <c r="IF14" s="24">
        <v>79091</v>
      </c>
      <c r="IG14" s="24">
        <v>30078</v>
      </c>
      <c r="IH14" s="375">
        <v>1804</v>
      </c>
      <c r="II14" s="24">
        <v>1600</v>
      </c>
      <c r="IJ14" s="24">
        <v>75420</v>
      </c>
      <c r="IK14" s="24">
        <v>29695</v>
      </c>
      <c r="IL14" s="375">
        <v>884</v>
      </c>
      <c r="IM14" s="24">
        <v>1867</v>
      </c>
      <c r="IN14" s="24">
        <v>88376</v>
      </c>
      <c r="IO14" s="24">
        <v>40442</v>
      </c>
      <c r="IP14" s="375">
        <v>685</v>
      </c>
      <c r="IQ14" s="24">
        <v>1739</v>
      </c>
      <c r="IR14" s="24">
        <v>83079</v>
      </c>
      <c r="IS14" s="24">
        <v>36642</v>
      </c>
      <c r="IT14" s="375">
        <v>666</v>
      </c>
      <c r="IU14" s="24">
        <v>1865</v>
      </c>
      <c r="IV14" s="24">
        <v>89802</v>
      </c>
      <c r="IW14" s="24">
        <v>44287</v>
      </c>
      <c r="IX14" s="375">
        <v>725</v>
      </c>
      <c r="IY14" s="24">
        <v>2099</v>
      </c>
      <c r="IZ14" s="24">
        <v>102437</v>
      </c>
      <c r="JA14" s="24">
        <v>53090</v>
      </c>
      <c r="JB14" s="375">
        <v>909</v>
      </c>
      <c r="JC14" s="24">
        <v>1284</v>
      </c>
      <c r="JD14" s="24">
        <v>62780</v>
      </c>
      <c r="JE14" s="24">
        <v>30823</v>
      </c>
      <c r="JF14" s="24">
        <v>854</v>
      </c>
    </row>
    <row r="15" spans="1:266" s="24" customFormat="1" ht="13.8" x14ac:dyDescent="0.3">
      <c r="A15" s="103" t="s">
        <v>287</v>
      </c>
      <c r="B15" s="103"/>
      <c r="C15" s="93">
        <v>86147</v>
      </c>
      <c r="D15" s="24">
        <v>37005</v>
      </c>
      <c r="E15" s="389">
        <v>920</v>
      </c>
      <c r="F15" s="390" t="s">
        <v>287</v>
      </c>
      <c r="H15" s="93">
        <v>1332357</v>
      </c>
      <c r="I15" s="93">
        <v>706191</v>
      </c>
      <c r="J15" s="389">
        <v>12384</v>
      </c>
      <c r="K15" s="103"/>
      <c r="L15" s="93">
        <v>1393865</v>
      </c>
      <c r="M15" s="93">
        <v>754306</v>
      </c>
      <c r="N15" s="389">
        <v>12825</v>
      </c>
      <c r="O15" s="24">
        <v>278</v>
      </c>
      <c r="P15" s="24">
        <v>1473571</v>
      </c>
      <c r="Q15" s="24">
        <v>731804</v>
      </c>
      <c r="R15" s="375">
        <v>14453</v>
      </c>
      <c r="S15" s="24">
        <v>305</v>
      </c>
      <c r="T15" s="24">
        <v>1644905</v>
      </c>
      <c r="U15" s="24">
        <v>779174</v>
      </c>
      <c r="V15" s="375">
        <v>16137</v>
      </c>
      <c r="W15" s="24">
        <v>356</v>
      </c>
      <c r="X15" s="24">
        <v>1940835</v>
      </c>
      <c r="Y15" s="24">
        <v>969269</v>
      </c>
      <c r="Z15" s="375">
        <v>18742</v>
      </c>
      <c r="AA15" s="24">
        <v>343</v>
      </c>
      <c r="AB15" s="24">
        <v>1823817</v>
      </c>
      <c r="AC15" s="24">
        <v>869013</v>
      </c>
      <c r="AD15" s="375">
        <v>18092</v>
      </c>
      <c r="AE15" s="24">
        <v>385</v>
      </c>
      <c r="AF15" s="24">
        <v>2158430</v>
      </c>
      <c r="AG15" s="24">
        <v>1074904</v>
      </c>
      <c r="AH15" s="375">
        <v>20283</v>
      </c>
      <c r="AI15" s="24">
        <v>377</v>
      </c>
      <c r="AJ15" s="24">
        <v>1977458</v>
      </c>
      <c r="AK15" s="24">
        <v>915892</v>
      </c>
      <c r="AL15" s="375">
        <v>19787</v>
      </c>
      <c r="AM15" s="24">
        <v>403</v>
      </c>
      <c r="AN15" s="24">
        <v>2123628</v>
      </c>
      <c r="AO15" s="24">
        <v>1009611</v>
      </c>
      <c r="AP15" s="375">
        <v>21169</v>
      </c>
      <c r="AQ15" s="24">
        <v>435</v>
      </c>
      <c r="AR15" s="24">
        <v>2312165</v>
      </c>
      <c r="AS15" s="24">
        <v>1032870</v>
      </c>
      <c r="AT15" s="375">
        <v>22603</v>
      </c>
      <c r="AU15" s="24">
        <v>464</v>
      </c>
      <c r="AV15" s="24">
        <v>2495041</v>
      </c>
      <c r="AW15" s="24">
        <v>1133447</v>
      </c>
      <c r="AX15" s="375">
        <v>24532</v>
      </c>
      <c r="AY15" s="375"/>
      <c r="AZ15" s="24">
        <v>471</v>
      </c>
      <c r="BA15" s="24">
        <v>2537356</v>
      </c>
      <c r="BB15" s="24">
        <v>1137406</v>
      </c>
      <c r="BC15" s="375">
        <v>25011</v>
      </c>
      <c r="BD15" s="24">
        <v>540</v>
      </c>
      <c r="BE15" s="24">
        <v>2949717</v>
      </c>
      <c r="BF15" s="24">
        <v>1333749</v>
      </c>
      <c r="BG15" s="375">
        <v>29074</v>
      </c>
      <c r="BH15" s="24">
        <v>593</v>
      </c>
      <c r="BI15" s="24">
        <v>3220162</v>
      </c>
      <c r="BJ15" s="24">
        <v>1479460</v>
      </c>
      <c r="BK15" s="375">
        <v>33413</v>
      </c>
      <c r="BL15" s="24">
        <v>496</v>
      </c>
      <c r="BM15" s="24">
        <v>2833983</v>
      </c>
      <c r="BN15" s="24">
        <v>1253246</v>
      </c>
      <c r="BO15" s="375">
        <v>27496</v>
      </c>
      <c r="BP15" s="24">
        <v>473</v>
      </c>
      <c r="BQ15" s="24">
        <v>2651316</v>
      </c>
      <c r="BR15" s="24">
        <v>1113312</v>
      </c>
      <c r="BS15" s="375">
        <v>26567</v>
      </c>
      <c r="BT15" s="24">
        <v>484</v>
      </c>
      <c r="BU15" s="24">
        <v>2715624</v>
      </c>
      <c r="BV15" s="24">
        <v>1156495</v>
      </c>
      <c r="BW15" s="375">
        <v>26254</v>
      </c>
      <c r="BX15" s="24">
        <v>594</v>
      </c>
      <c r="BY15" s="24">
        <v>3153760</v>
      </c>
      <c r="BZ15" s="24">
        <v>1219449</v>
      </c>
      <c r="CA15" s="24">
        <v>32580</v>
      </c>
      <c r="CB15" s="24">
        <v>566</v>
      </c>
      <c r="CC15" s="24">
        <v>2972855</v>
      </c>
      <c r="CD15" s="24">
        <v>1131916</v>
      </c>
      <c r="CE15" s="375">
        <v>30661</v>
      </c>
      <c r="CF15" s="24">
        <v>580</v>
      </c>
      <c r="CG15" s="24">
        <v>3342114</v>
      </c>
      <c r="CH15" s="24">
        <v>1475957</v>
      </c>
      <c r="CI15" s="375">
        <v>31372</v>
      </c>
      <c r="CJ15" s="24">
        <v>624</v>
      </c>
      <c r="CK15" s="24">
        <v>3447553</v>
      </c>
      <c r="CL15" s="24">
        <v>1398852</v>
      </c>
      <c r="CM15" s="375">
        <v>33683</v>
      </c>
      <c r="CN15" s="24">
        <v>627</v>
      </c>
      <c r="CO15" s="24">
        <v>3348821</v>
      </c>
      <c r="CP15" s="24">
        <v>1374115</v>
      </c>
      <c r="CQ15" s="375">
        <v>33739</v>
      </c>
      <c r="CR15" s="24">
        <v>625</v>
      </c>
      <c r="CS15" s="24">
        <v>3348719</v>
      </c>
      <c r="CT15" s="24">
        <v>1331020</v>
      </c>
      <c r="CU15" s="375">
        <v>33663</v>
      </c>
      <c r="CV15" s="24">
        <v>778</v>
      </c>
      <c r="CW15" s="24">
        <v>4238635</v>
      </c>
      <c r="CX15" s="24">
        <v>1745064</v>
      </c>
      <c r="CY15" s="375">
        <v>42711</v>
      </c>
      <c r="CZ15" s="160" t="s">
        <v>288</v>
      </c>
      <c r="DA15" s="24">
        <v>512</v>
      </c>
      <c r="DB15" s="24">
        <v>3224137</v>
      </c>
      <c r="DC15" s="24">
        <v>1251441</v>
      </c>
      <c r="DD15" s="375">
        <v>48958</v>
      </c>
      <c r="DE15" s="24">
        <v>427</v>
      </c>
      <c r="DF15" s="24">
        <v>3282803</v>
      </c>
      <c r="DG15" s="24">
        <v>1134050</v>
      </c>
      <c r="DH15" s="375">
        <v>55705</v>
      </c>
      <c r="DI15" s="24">
        <v>406</v>
      </c>
      <c r="DJ15" s="24">
        <v>2807917</v>
      </c>
      <c r="DK15" s="24">
        <v>1090045</v>
      </c>
      <c r="DL15" s="375">
        <v>53959</v>
      </c>
      <c r="DM15" s="24">
        <v>416</v>
      </c>
      <c r="DN15" s="24">
        <v>2823192</v>
      </c>
      <c r="DO15" s="24">
        <v>1061831</v>
      </c>
      <c r="DP15" s="375">
        <v>55387</v>
      </c>
      <c r="DQ15" s="24">
        <v>524</v>
      </c>
      <c r="DR15" s="24">
        <v>3571480</v>
      </c>
      <c r="DS15" s="24">
        <v>1291762</v>
      </c>
      <c r="DT15" s="375">
        <v>70255</v>
      </c>
      <c r="DU15" s="24">
        <v>494</v>
      </c>
      <c r="DV15" s="24">
        <v>3331682</v>
      </c>
      <c r="DW15" s="24">
        <v>1279649</v>
      </c>
      <c r="DX15" s="375">
        <v>66150</v>
      </c>
      <c r="DY15" s="24">
        <v>576</v>
      </c>
      <c r="DZ15" s="24">
        <v>3866396</v>
      </c>
      <c r="EA15" s="24">
        <v>1525964</v>
      </c>
      <c r="EB15" s="375">
        <v>77559</v>
      </c>
      <c r="EC15" s="24">
        <v>662</v>
      </c>
      <c r="ED15" s="24">
        <v>4395575</v>
      </c>
      <c r="EE15" s="24">
        <v>1569721</v>
      </c>
      <c r="EF15" s="375">
        <v>87320</v>
      </c>
      <c r="EG15" s="24">
        <v>682</v>
      </c>
      <c r="EH15" s="24">
        <v>4548575</v>
      </c>
      <c r="EI15" s="24">
        <v>1700118</v>
      </c>
      <c r="EJ15" s="375">
        <v>89472</v>
      </c>
      <c r="EK15" s="24">
        <v>802</v>
      </c>
      <c r="EL15" s="24">
        <v>5362734</v>
      </c>
      <c r="EM15" s="24">
        <v>2025724</v>
      </c>
      <c r="EN15" s="375">
        <v>107713</v>
      </c>
      <c r="EO15" s="24">
        <v>862</v>
      </c>
      <c r="EP15" s="24">
        <v>5593233</v>
      </c>
      <c r="EQ15" s="24">
        <v>2148646</v>
      </c>
      <c r="ER15" s="375">
        <v>114689</v>
      </c>
      <c r="ES15" s="24">
        <v>872</v>
      </c>
      <c r="ET15" s="24">
        <v>5749871</v>
      </c>
      <c r="EU15" s="24">
        <v>2571988</v>
      </c>
      <c r="EV15" s="375">
        <v>120458</v>
      </c>
      <c r="EW15" s="24">
        <v>1072</v>
      </c>
      <c r="EX15" s="24">
        <v>7067462</v>
      </c>
      <c r="EY15" s="24">
        <v>3034070</v>
      </c>
      <c r="EZ15" s="375">
        <v>152533</v>
      </c>
      <c r="FA15" s="24">
        <v>1720</v>
      </c>
      <c r="FB15" s="24">
        <v>8812823</v>
      </c>
      <c r="FC15" s="24">
        <v>4019865</v>
      </c>
      <c r="FD15" s="375">
        <v>153795</v>
      </c>
      <c r="FE15" s="390" t="s">
        <v>287</v>
      </c>
      <c r="FF15" s="24">
        <v>849</v>
      </c>
      <c r="FG15" s="24">
        <v>4489350</v>
      </c>
      <c r="FH15" s="24">
        <v>1750988</v>
      </c>
      <c r="FI15" s="375">
        <v>61493</v>
      </c>
      <c r="FJ15" s="24">
        <v>643</v>
      </c>
      <c r="FK15" s="24">
        <v>3399819</v>
      </c>
      <c r="FL15" s="24">
        <v>1323742</v>
      </c>
      <c r="FM15" s="375">
        <v>42509</v>
      </c>
      <c r="FN15" s="160" t="s">
        <v>289</v>
      </c>
      <c r="FO15" s="24">
        <v>675</v>
      </c>
      <c r="FP15" s="24">
        <v>3613866</v>
      </c>
      <c r="FQ15" s="24">
        <v>1439785</v>
      </c>
      <c r="FR15" s="375">
        <v>42899</v>
      </c>
      <c r="FS15" s="24">
        <v>711</v>
      </c>
      <c r="FT15" s="24">
        <v>3765439</v>
      </c>
      <c r="FU15" s="24">
        <v>1598056</v>
      </c>
      <c r="FV15" s="375">
        <v>44844</v>
      </c>
      <c r="FW15" s="24">
        <v>546</v>
      </c>
      <c r="FX15" s="24">
        <v>2866529</v>
      </c>
      <c r="FY15" s="24">
        <v>1116727</v>
      </c>
      <c r="FZ15" s="375">
        <v>29827</v>
      </c>
      <c r="GA15" s="24">
        <v>694</v>
      </c>
      <c r="GB15" s="24">
        <v>3205930</v>
      </c>
      <c r="GC15" s="24">
        <v>1511631</v>
      </c>
      <c r="GD15" s="375">
        <v>37105</v>
      </c>
      <c r="GE15" s="24">
        <v>679</v>
      </c>
      <c r="GF15" s="24">
        <v>3169010</v>
      </c>
      <c r="GG15" s="24">
        <v>1407006</v>
      </c>
      <c r="GH15" s="375">
        <v>36199</v>
      </c>
      <c r="GI15" s="24">
        <v>811</v>
      </c>
      <c r="GJ15" s="24">
        <v>3805463</v>
      </c>
      <c r="GK15" s="24">
        <v>1764883</v>
      </c>
      <c r="GL15" s="375">
        <v>43067</v>
      </c>
      <c r="GM15" s="24">
        <v>808</v>
      </c>
      <c r="GN15" s="24">
        <v>3751549</v>
      </c>
      <c r="GO15" s="24">
        <v>1763295</v>
      </c>
      <c r="GP15" s="375">
        <v>43591</v>
      </c>
      <c r="GQ15" s="160" t="s">
        <v>289</v>
      </c>
      <c r="GR15" s="24">
        <v>799</v>
      </c>
      <c r="GS15" s="24">
        <v>3734</v>
      </c>
      <c r="GT15" s="24">
        <v>1805</v>
      </c>
      <c r="GU15" s="375">
        <v>41913</v>
      </c>
      <c r="GV15" s="160" t="s">
        <v>290</v>
      </c>
      <c r="GW15" s="24">
        <v>190</v>
      </c>
      <c r="GX15" s="24">
        <v>1840</v>
      </c>
      <c r="GY15" s="24">
        <v>803</v>
      </c>
      <c r="GZ15" s="375">
        <v>19</v>
      </c>
      <c r="HA15" s="24">
        <v>45</v>
      </c>
      <c r="HB15" s="24">
        <v>467</v>
      </c>
      <c r="HC15" s="24">
        <v>231</v>
      </c>
      <c r="HD15" s="375">
        <v>4</v>
      </c>
      <c r="HE15" s="24">
        <v>20</v>
      </c>
      <c r="HF15" s="24">
        <v>198</v>
      </c>
      <c r="HG15" s="24">
        <v>78</v>
      </c>
      <c r="HH15" s="375">
        <v>2</v>
      </c>
      <c r="HI15" s="24">
        <v>15</v>
      </c>
      <c r="HJ15" s="24">
        <v>139</v>
      </c>
      <c r="HK15" s="24">
        <v>27</v>
      </c>
      <c r="HL15" s="375">
        <v>2</v>
      </c>
      <c r="HM15" s="24">
        <v>5</v>
      </c>
      <c r="HN15" s="24">
        <v>49</v>
      </c>
      <c r="HO15" s="24">
        <v>33</v>
      </c>
      <c r="HP15" s="375">
        <v>0</v>
      </c>
      <c r="HQ15" s="160" t="s">
        <v>281</v>
      </c>
      <c r="HR15" s="24">
        <v>2417</v>
      </c>
      <c r="HS15" s="24">
        <v>88616</v>
      </c>
      <c r="HT15" s="24">
        <v>31851</v>
      </c>
      <c r="HU15" s="375">
        <v>1340</v>
      </c>
      <c r="HV15" s="24">
        <v>2530</v>
      </c>
      <c r="HW15" s="24">
        <v>91924</v>
      </c>
      <c r="HX15" s="24">
        <v>34402</v>
      </c>
      <c r="HY15" s="375">
        <v>1406</v>
      </c>
      <c r="HZ15" s="24">
        <v>2892</v>
      </c>
      <c r="IA15" s="24">
        <v>105474</v>
      </c>
      <c r="IB15" s="24">
        <v>40612</v>
      </c>
      <c r="IC15" s="375">
        <v>678</v>
      </c>
      <c r="ID15" s="160" t="s">
        <v>291</v>
      </c>
      <c r="IE15" s="24">
        <v>1266</v>
      </c>
      <c r="IF15" s="24">
        <v>72067</v>
      </c>
      <c r="IG15" s="24">
        <v>25531</v>
      </c>
      <c r="IH15" s="375">
        <v>2416</v>
      </c>
      <c r="II15" s="24">
        <v>1366</v>
      </c>
      <c r="IJ15" s="24">
        <v>77140</v>
      </c>
      <c r="IK15" s="24">
        <v>29870</v>
      </c>
      <c r="IL15" s="375">
        <v>1261</v>
      </c>
      <c r="IM15" s="24">
        <v>1751</v>
      </c>
      <c r="IN15" s="24">
        <v>99935</v>
      </c>
      <c r="IO15" s="24">
        <v>41117</v>
      </c>
      <c r="IP15" s="375">
        <v>1218</v>
      </c>
      <c r="IQ15" s="24">
        <v>1595</v>
      </c>
      <c r="IR15" s="24">
        <v>92765</v>
      </c>
      <c r="IS15" s="24">
        <v>39211</v>
      </c>
      <c r="IT15" s="375">
        <v>1094</v>
      </c>
      <c r="IU15" s="24">
        <v>1748</v>
      </c>
      <c r="IV15" s="24">
        <v>102040</v>
      </c>
      <c r="IW15" s="24">
        <v>46683</v>
      </c>
      <c r="IX15" s="375">
        <v>1257</v>
      </c>
      <c r="IY15" s="24">
        <v>1794</v>
      </c>
      <c r="IZ15" s="24">
        <v>108121</v>
      </c>
      <c r="JA15" s="24">
        <v>50994</v>
      </c>
      <c r="JB15" s="375">
        <v>1392</v>
      </c>
      <c r="JC15" s="24">
        <v>971</v>
      </c>
      <c r="JD15" s="24">
        <v>59774</v>
      </c>
      <c r="JE15" s="24">
        <v>27604</v>
      </c>
      <c r="JF15" s="24">
        <v>1090</v>
      </c>
    </row>
    <row r="16" spans="1:266" s="24" customFormat="1" ht="13.8" x14ac:dyDescent="0.3">
      <c r="A16" s="103" t="s">
        <v>292</v>
      </c>
      <c r="B16" s="103"/>
      <c r="C16" s="93">
        <v>323237</v>
      </c>
      <c r="D16" s="24">
        <v>139297</v>
      </c>
      <c r="E16" s="389">
        <v>4788</v>
      </c>
      <c r="F16" s="390" t="s">
        <v>292</v>
      </c>
      <c r="H16" s="93">
        <v>3902659</v>
      </c>
      <c r="I16" s="93">
        <v>1934172</v>
      </c>
      <c r="J16" s="389">
        <v>50990</v>
      </c>
      <c r="K16" s="103"/>
      <c r="L16" s="93">
        <v>3998063</v>
      </c>
      <c r="M16" s="93">
        <v>1961099</v>
      </c>
      <c r="N16" s="389">
        <v>53088</v>
      </c>
      <c r="O16" s="24">
        <v>543</v>
      </c>
      <c r="P16" s="24">
        <v>4607905</v>
      </c>
      <c r="Q16" s="24">
        <v>2179769</v>
      </c>
      <c r="R16" s="375">
        <v>60243</v>
      </c>
      <c r="S16" s="24">
        <v>629</v>
      </c>
      <c r="T16" s="24">
        <v>5241938</v>
      </c>
      <c r="U16" s="24">
        <v>2417688</v>
      </c>
      <c r="V16" s="375">
        <v>68913</v>
      </c>
      <c r="W16" s="24">
        <v>710</v>
      </c>
      <c r="X16" s="24">
        <v>6094867</v>
      </c>
      <c r="Y16" s="24">
        <v>2757684</v>
      </c>
      <c r="Z16" s="375">
        <v>78894</v>
      </c>
      <c r="AA16" s="24">
        <v>712</v>
      </c>
      <c r="AB16" s="24">
        <v>5846377</v>
      </c>
      <c r="AC16" s="24">
        <v>2494162</v>
      </c>
      <c r="AD16" s="375">
        <v>78880</v>
      </c>
      <c r="AE16" s="24">
        <v>782</v>
      </c>
      <c r="AF16" s="24">
        <v>6493345</v>
      </c>
      <c r="AG16" s="24">
        <v>2986529</v>
      </c>
      <c r="AH16" s="375">
        <v>82559</v>
      </c>
      <c r="AI16" s="24">
        <v>782</v>
      </c>
      <c r="AJ16" s="24">
        <v>6473742</v>
      </c>
      <c r="AK16" s="24">
        <v>2909598</v>
      </c>
      <c r="AL16" s="375">
        <v>86334</v>
      </c>
      <c r="AM16" s="24">
        <v>918</v>
      </c>
      <c r="AN16" s="24">
        <v>7548048</v>
      </c>
      <c r="AO16" s="24">
        <v>3410582</v>
      </c>
      <c r="AP16" s="375">
        <v>99903</v>
      </c>
      <c r="AQ16" s="24">
        <v>950</v>
      </c>
      <c r="AR16" s="24">
        <v>7968193</v>
      </c>
      <c r="AS16" s="24">
        <v>3449858</v>
      </c>
      <c r="AT16" s="375">
        <v>104611</v>
      </c>
      <c r="AU16" s="24">
        <v>1003</v>
      </c>
      <c r="AV16" s="24">
        <v>8331168</v>
      </c>
      <c r="AW16" s="24">
        <v>3615128</v>
      </c>
      <c r="AX16" s="375">
        <v>110901</v>
      </c>
      <c r="AY16" s="375"/>
      <c r="AZ16" s="24">
        <v>1055</v>
      </c>
      <c r="BA16" s="24">
        <v>9405161</v>
      </c>
      <c r="BB16" s="24">
        <v>4242383</v>
      </c>
      <c r="BC16" s="375">
        <v>118225</v>
      </c>
      <c r="BD16" s="24">
        <v>1187</v>
      </c>
      <c r="BE16" s="24">
        <v>10046415</v>
      </c>
      <c r="BF16" s="24">
        <v>4284642</v>
      </c>
      <c r="BG16" s="375">
        <v>131348</v>
      </c>
      <c r="BH16" s="24">
        <v>1248</v>
      </c>
      <c r="BI16" s="24">
        <v>10417868</v>
      </c>
      <c r="BJ16" s="24">
        <v>4354471</v>
      </c>
      <c r="BK16" s="375">
        <v>134848</v>
      </c>
      <c r="BL16" s="24">
        <v>1121</v>
      </c>
      <c r="BM16" s="24">
        <v>9441323</v>
      </c>
      <c r="BN16" s="24">
        <v>3642697</v>
      </c>
      <c r="BO16" s="375">
        <v>128034</v>
      </c>
      <c r="BP16" s="24">
        <v>1084</v>
      </c>
      <c r="BQ16" s="24">
        <v>9154727</v>
      </c>
      <c r="BR16" s="24">
        <v>3513574</v>
      </c>
      <c r="BS16" s="375">
        <v>119277</v>
      </c>
      <c r="BT16" s="24">
        <v>1010</v>
      </c>
      <c r="BU16" s="24">
        <v>8386651</v>
      </c>
      <c r="BV16" s="24">
        <v>3181806</v>
      </c>
      <c r="BW16" s="375">
        <v>110961</v>
      </c>
      <c r="BX16" s="24">
        <v>1221</v>
      </c>
      <c r="BY16" s="24">
        <v>10437928</v>
      </c>
      <c r="BZ16" s="24">
        <v>3880971</v>
      </c>
      <c r="CA16" s="375">
        <v>135290</v>
      </c>
      <c r="CB16" s="24">
        <v>1158</v>
      </c>
      <c r="CC16" s="24">
        <v>9866142</v>
      </c>
      <c r="CD16" s="24">
        <v>3574381</v>
      </c>
      <c r="CE16" s="375">
        <v>130402</v>
      </c>
      <c r="CF16" s="24">
        <v>1234</v>
      </c>
      <c r="CG16" s="24">
        <v>10541793</v>
      </c>
      <c r="CH16" s="24">
        <v>3857476</v>
      </c>
      <c r="CI16" s="375">
        <v>140644</v>
      </c>
      <c r="CJ16" s="24">
        <v>1190</v>
      </c>
      <c r="CK16" s="24">
        <v>10040921</v>
      </c>
      <c r="CL16" s="24">
        <v>3769493</v>
      </c>
      <c r="CM16" s="375">
        <v>144270</v>
      </c>
      <c r="CN16" s="24">
        <v>1265</v>
      </c>
      <c r="CO16" s="24">
        <v>10813225</v>
      </c>
      <c r="CP16" s="24">
        <v>3838586</v>
      </c>
      <c r="CQ16" s="375">
        <v>155907</v>
      </c>
      <c r="CR16" s="24">
        <v>1462</v>
      </c>
      <c r="CS16" s="24">
        <v>12416338</v>
      </c>
      <c r="CT16" s="24">
        <v>4366269</v>
      </c>
      <c r="CU16" s="375">
        <v>166445</v>
      </c>
      <c r="CV16" s="24">
        <v>1439</v>
      </c>
      <c r="CW16" s="24">
        <v>12087535</v>
      </c>
      <c r="CX16" s="24">
        <v>4346638</v>
      </c>
      <c r="CY16" s="375">
        <v>168205</v>
      </c>
      <c r="CZ16" s="160" t="s">
        <v>293</v>
      </c>
      <c r="DA16" s="24">
        <v>1148</v>
      </c>
      <c r="DB16" s="24">
        <v>10435243</v>
      </c>
      <c r="DC16" s="24">
        <v>4013574</v>
      </c>
      <c r="DD16" s="375">
        <v>182535</v>
      </c>
      <c r="DE16" s="24">
        <v>990</v>
      </c>
      <c r="DF16" s="24">
        <v>9911959</v>
      </c>
      <c r="DG16" s="24">
        <v>3412412</v>
      </c>
      <c r="DH16" s="375">
        <v>203322</v>
      </c>
      <c r="DI16" s="24">
        <v>1008</v>
      </c>
      <c r="DJ16" s="24">
        <v>9556545</v>
      </c>
      <c r="DK16" s="24">
        <v>3250564</v>
      </c>
      <c r="DL16" s="375">
        <v>207185</v>
      </c>
      <c r="DM16" s="24">
        <v>1039</v>
      </c>
      <c r="DN16" s="24">
        <v>9918935</v>
      </c>
      <c r="DO16" s="24">
        <v>3744050</v>
      </c>
      <c r="DP16" s="375">
        <v>215151</v>
      </c>
      <c r="DQ16" s="24">
        <v>1250</v>
      </c>
      <c r="DR16" s="24">
        <v>11761075</v>
      </c>
      <c r="DS16" s="24">
        <v>4177905</v>
      </c>
      <c r="DT16" s="375">
        <v>260605</v>
      </c>
      <c r="DU16" s="24">
        <v>1194</v>
      </c>
      <c r="DV16" s="24">
        <v>11292858</v>
      </c>
      <c r="DW16" s="24">
        <v>4151366</v>
      </c>
      <c r="DX16" s="375">
        <v>250067</v>
      </c>
      <c r="DY16" s="24">
        <v>1439</v>
      </c>
      <c r="DZ16" s="24">
        <v>13615341</v>
      </c>
      <c r="EA16" s="24">
        <v>5149708</v>
      </c>
      <c r="EB16" s="375">
        <v>314730</v>
      </c>
      <c r="EC16" s="24">
        <v>1623</v>
      </c>
      <c r="ED16" s="24">
        <v>15082878</v>
      </c>
      <c r="EE16" s="24">
        <v>5439793</v>
      </c>
      <c r="EF16" s="375">
        <v>333042</v>
      </c>
      <c r="EG16" s="24">
        <v>1731</v>
      </c>
      <c r="EH16" s="24">
        <v>16409413</v>
      </c>
      <c r="EI16" s="24">
        <v>5402057</v>
      </c>
      <c r="EJ16" s="375">
        <v>356640</v>
      </c>
      <c r="EK16" s="24">
        <v>1941</v>
      </c>
      <c r="EL16" s="24">
        <v>18122747</v>
      </c>
      <c r="EM16" s="24">
        <v>6369486</v>
      </c>
      <c r="EN16" s="375">
        <v>399559</v>
      </c>
      <c r="EO16" s="24">
        <v>2158</v>
      </c>
      <c r="EP16" s="24">
        <v>20085668</v>
      </c>
      <c r="EQ16" s="24">
        <v>7417471</v>
      </c>
      <c r="ER16" s="375">
        <v>452675</v>
      </c>
      <c r="ES16" s="24">
        <v>2196</v>
      </c>
      <c r="ET16" s="24">
        <v>20296200</v>
      </c>
      <c r="EU16" s="24">
        <v>8102361</v>
      </c>
      <c r="EV16" s="375">
        <v>471359</v>
      </c>
      <c r="EW16" s="24">
        <v>2698</v>
      </c>
      <c r="EX16" s="24">
        <v>24871839</v>
      </c>
      <c r="EY16" s="24">
        <v>10107216</v>
      </c>
      <c r="EZ16" s="375">
        <v>559437</v>
      </c>
      <c r="FA16" s="24">
        <v>4310</v>
      </c>
      <c r="FB16" s="24">
        <v>34697988</v>
      </c>
      <c r="FC16" s="24">
        <v>14006108</v>
      </c>
      <c r="FD16" s="375">
        <v>730087</v>
      </c>
      <c r="FE16" s="390" t="s">
        <v>292</v>
      </c>
      <c r="FF16" s="24">
        <v>4261</v>
      </c>
      <c r="FG16" s="24">
        <v>34073730</v>
      </c>
      <c r="FH16" s="24">
        <v>13802685</v>
      </c>
      <c r="FI16" s="375">
        <v>511682</v>
      </c>
      <c r="FJ16" s="24">
        <v>4303</v>
      </c>
      <c r="FK16" s="24">
        <v>34508843</v>
      </c>
      <c r="FL16" s="24">
        <v>15278126</v>
      </c>
      <c r="FM16" s="375">
        <v>457160</v>
      </c>
      <c r="FN16" s="160" t="s">
        <v>294</v>
      </c>
      <c r="FO16" s="24">
        <v>5111</v>
      </c>
      <c r="FP16" s="24">
        <v>40592501</v>
      </c>
      <c r="FQ16" s="24">
        <v>17685406</v>
      </c>
      <c r="FR16" s="375">
        <v>518705</v>
      </c>
      <c r="FS16" s="24">
        <v>5435</v>
      </c>
      <c r="FT16" s="24">
        <v>43213269</v>
      </c>
      <c r="FU16" s="24">
        <v>18514434</v>
      </c>
      <c r="FV16" s="375">
        <v>545340</v>
      </c>
      <c r="FW16" s="24">
        <v>4855</v>
      </c>
      <c r="FX16" s="24">
        <v>38877391</v>
      </c>
      <c r="FY16" s="24">
        <v>16618070</v>
      </c>
      <c r="FZ16" s="375">
        <v>430151</v>
      </c>
      <c r="GA16" s="24">
        <v>5590</v>
      </c>
      <c r="GB16" s="24">
        <v>41733237</v>
      </c>
      <c r="GC16" s="24">
        <v>18490905</v>
      </c>
      <c r="GD16" s="375">
        <v>496912</v>
      </c>
      <c r="GE16" s="24">
        <v>5892</v>
      </c>
      <c r="GF16" s="24">
        <v>43823057</v>
      </c>
      <c r="GG16" s="24">
        <v>20378706</v>
      </c>
      <c r="GH16" s="375">
        <v>508721</v>
      </c>
      <c r="GI16" s="24">
        <v>6583</v>
      </c>
      <c r="GJ16" s="24">
        <v>49069196</v>
      </c>
      <c r="GK16" s="24">
        <v>22698139</v>
      </c>
      <c r="GL16" s="375">
        <v>581983</v>
      </c>
      <c r="GM16" s="24">
        <v>6626</v>
      </c>
      <c r="GN16" s="24">
        <v>49114202</v>
      </c>
      <c r="GO16" s="24">
        <v>22754589</v>
      </c>
      <c r="GP16" s="375">
        <v>586357</v>
      </c>
      <c r="GQ16" s="160" t="s">
        <v>294</v>
      </c>
      <c r="GR16" s="24">
        <v>7086</v>
      </c>
      <c r="GS16" s="24">
        <v>52819</v>
      </c>
      <c r="GT16" s="24">
        <v>24751</v>
      </c>
      <c r="GU16" s="375">
        <v>616171</v>
      </c>
      <c r="GV16" s="160" t="s">
        <v>280</v>
      </c>
      <c r="GW16" s="24">
        <v>3278</v>
      </c>
      <c r="GX16" s="24">
        <v>50748</v>
      </c>
      <c r="GY16" s="24">
        <v>20770</v>
      </c>
      <c r="GZ16" s="375">
        <v>496</v>
      </c>
      <c r="HA16" s="24">
        <v>2121</v>
      </c>
      <c r="HB16" s="24">
        <v>32946</v>
      </c>
      <c r="HC16" s="24">
        <v>12408</v>
      </c>
      <c r="HD16" s="375">
        <v>245</v>
      </c>
      <c r="HE16" s="24">
        <v>2188</v>
      </c>
      <c r="HF16" s="24">
        <v>33806</v>
      </c>
      <c r="HG16" s="24">
        <v>13605</v>
      </c>
      <c r="HH16" s="375">
        <v>234</v>
      </c>
      <c r="HI16" s="24">
        <v>2293</v>
      </c>
      <c r="HJ16" s="24">
        <v>35120</v>
      </c>
      <c r="HK16" s="24">
        <v>14234</v>
      </c>
      <c r="HL16" s="375">
        <v>239</v>
      </c>
      <c r="HM16" s="24">
        <v>2355</v>
      </c>
      <c r="HN16" s="24">
        <v>36114</v>
      </c>
      <c r="HO16" s="24">
        <v>15219</v>
      </c>
      <c r="HP16" s="375">
        <v>243</v>
      </c>
      <c r="HQ16" s="160" t="s">
        <v>286</v>
      </c>
      <c r="HR16" s="24">
        <v>1652</v>
      </c>
      <c r="HS16" s="24">
        <v>77530</v>
      </c>
      <c r="HT16" s="24">
        <v>25682</v>
      </c>
      <c r="HU16" s="375">
        <v>1995</v>
      </c>
      <c r="HV16" s="24">
        <v>1710</v>
      </c>
      <c r="HW16" s="24">
        <v>79761</v>
      </c>
      <c r="HX16" s="24">
        <v>26235</v>
      </c>
      <c r="HY16" s="375">
        <v>2063</v>
      </c>
      <c r="HZ16" s="24">
        <v>1810</v>
      </c>
      <c r="IA16" s="24">
        <v>84386</v>
      </c>
      <c r="IB16" s="24">
        <v>29981</v>
      </c>
      <c r="IC16" s="375">
        <v>899</v>
      </c>
      <c r="ID16" s="160" t="s">
        <v>295</v>
      </c>
      <c r="IE16" s="24">
        <v>899</v>
      </c>
      <c r="IF16" s="24">
        <v>60228</v>
      </c>
      <c r="IG16" s="24">
        <v>20801</v>
      </c>
      <c r="IH16" s="375">
        <v>2597</v>
      </c>
      <c r="II16" s="24">
        <v>1014</v>
      </c>
      <c r="IJ16" s="24">
        <v>68541</v>
      </c>
      <c r="IK16" s="24">
        <v>25351</v>
      </c>
      <c r="IL16" s="375">
        <v>1652</v>
      </c>
      <c r="IM16" s="24">
        <v>1285</v>
      </c>
      <c r="IN16" s="24">
        <v>86798</v>
      </c>
      <c r="IO16" s="24">
        <v>34619</v>
      </c>
      <c r="IP16" s="375">
        <v>1604</v>
      </c>
      <c r="IQ16" s="24">
        <v>1242</v>
      </c>
      <c r="IR16" s="24">
        <v>85414</v>
      </c>
      <c r="IS16" s="24">
        <v>34568</v>
      </c>
      <c r="IT16" s="375">
        <v>1422</v>
      </c>
      <c r="IU16" s="24">
        <v>1311</v>
      </c>
      <c r="IV16" s="24">
        <v>91220</v>
      </c>
      <c r="IW16" s="24">
        <v>38699</v>
      </c>
      <c r="IX16" s="375">
        <v>1554</v>
      </c>
      <c r="IY16" s="24">
        <v>1323</v>
      </c>
      <c r="IZ16" s="24">
        <v>93291</v>
      </c>
      <c r="JA16" s="24">
        <v>41870</v>
      </c>
      <c r="JB16" s="375">
        <v>1844</v>
      </c>
      <c r="JC16" s="24">
        <v>715</v>
      </c>
      <c r="JD16" s="24">
        <v>51096</v>
      </c>
      <c r="JE16" s="24">
        <v>21939</v>
      </c>
      <c r="JF16" s="24">
        <v>1384</v>
      </c>
    </row>
    <row r="17" spans="1:266" s="24" customFormat="1" ht="13.8" x14ac:dyDescent="0.3">
      <c r="A17" s="103" t="s">
        <v>296</v>
      </c>
      <c r="B17" s="103"/>
      <c r="C17" s="93">
        <v>173994</v>
      </c>
      <c r="D17" s="24">
        <v>64325</v>
      </c>
      <c r="E17" s="389">
        <v>3762</v>
      </c>
      <c r="F17" s="390" t="s">
        <v>296</v>
      </c>
      <c r="H17" s="93">
        <v>2500021</v>
      </c>
      <c r="I17" s="93">
        <v>871920</v>
      </c>
      <c r="J17" s="389">
        <v>88518</v>
      </c>
      <c r="K17" s="103"/>
      <c r="L17" s="93">
        <v>2333829</v>
      </c>
      <c r="M17" s="93">
        <v>1074672</v>
      </c>
      <c r="N17" s="389">
        <v>47658</v>
      </c>
      <c r="O17" s="24">
        <v>178</v>
      </c>
      <c r="P17" s="24">
        <v>2648146</v>
      </c>
      <c r="Q17" s="24">
        <v>1088182</v>
      </c>
      <c r="R17" s="375">
        <v>53545</v>
      </c>
      <c r="S17" s="24">
        <v>183</v>
      </c>
      <c r="T17" s="24">
        <v>2911302</v>
      </c>
      <c r="U17" s="24">
        <v>1158971</v>
      </c>
      <c r="V17" s="375">
        <v>54489</v>
      </c>
      <c r="W17" s="24">
        <v>217</v>
      </c>
      <c r="X17" s="24">
        <v>3209877</v>
      </c>
      <c r="Y17" s="24">
        <v>1291393</v>
      </c>
      <c r="Z17" s="375">
        <v>60646</v>
      </c>
      <c r="AA17" s="24">
        <v>236</v>
      </c>
      <c r="AB17" s="24">
        <v>3449573</v>
      </c>
      <c r="AC17" s="24">
        <v>1453177</v>
      </c>
      <c r="AD17" s="375">
        <v>63613</v>
      </c>
      <c r="AE17" s="24">
        <v>268</v>
      </c>
      <c r="AF17" s="24">
        <v>3916493</v>
      </c>
      <c r="AG17" s="24">
        <v>1678573</v>
      </c>
      <c r="AH17" s="375">
        <v>76079</v>
      </c>
      <c r="AI17" s="24">
        <v>242</v>
      </c>
      <c r="AJ17" s="24">
        <v>3515117</v>
      </c>
      <c r="AK17" s="24">
        <v>1424037</v>
      </c>
      <c r="AL17" s="375">
        <v>66192</v>
      </c>
      <c r="AM17" s="24">
        <v>274</v>
      </c>
      <c r="AN17" s="24">
        <v>4096327</v>
      </c>
      <c r="AO17" s="24">
        <v>1668888</v>
      </c>
      <c r="AP17" s="375">
        <v>76349</v>
      </c>
      <c r="AQ17" s="24">
        <v>320</v>
      </c>
      <c r="AR17" s="24">
        <v>4612454</v>
      </c>
      <c r="AS17" s="24">
        <v>1804561</v>
      </c>
      <c r="AT17" s="375">
        <v>89186</v>
      </c>
      <c r="AU17" s="24">
        <v>297</v>
      </c>
      <c r="AV17" s="24">
        <v>4396277</v>
      </c>
      <c r="AW17" s="24">
        <v>1800372</v>
      </c>
      <c r="AX17" s="375">
        <v>81923</v>
      </c>
      <c r="AY17" s="375"/>
      <c r="AZ17" s="24">
        <v>300</v>
      </c>
      <c r="BA17" s="24">
        <v>4463150</v>
      </c>
      <c r="BB17" s="24">
        <v>1674255</v>
      </c>
      <c r="BC17" s="375">
        <v>85922</v>
      </c>
      <c r="BD17" s="24">
        <v>386</v>
      </c>
      <c r="BE17" s="24">
        <v>5469113</v>
      </c>
      <c r="BF17" s="24">
        <v>1948102</v>
      </c>
      <c r="BG17" s="375">
        <v>108129</v>
      </c>
      <c r="BH17" s="24">
        <v>426</v>
      </c>
      <c r="BI17" s="24">
        <v>6112893</v>
      </c>
      <c r="BJ17" s="24">
        <v>2136574</v>
      </c>
      <c r="BK17" s="375">
        <v>120736</v>
      </c>
      <c r="BL17" s="24">
        <v>383</v>
      </c>
      <c r="BM17" s="24">
        <v>5546638</v>
      </c>
      <c r="BN17" s="24">
        <v>1827521</v>
      </c>
      <c r="BO17" s="375">
        <v>109841</v>
      </c>
      <c r="BP17" s="24">
        <v>364</v>
      </c>
      <c r="BQ17" s="24">
        <v>5382829</v>
      </c>
      <c r="BR17" s="24">
        <v>1702922</v>
      </c>
      <c r="BS17" s="375">
        <v>112963</v>
      </c>
      <c r="BT17" s="24">
        <v>324</v>
      </c>
      <c r="BU17" s="24">
        <v>4707905</v>
      </c>
      <c r="BV17" s="24">
        <v>1431595</v>
      </c>
      <c r="BW17" s="375">
        <v>92294</v>
      </c>
      <c r="BX17" s="24">
        <v>354</v>
      </c>
      <c r="BY17" s="24">
        <v>5110831</v>
      </c>
      <c r="BZ17" s="24">
        <v>1524102</v>
      </c>
      <c r="CA17" s="375">
        <v>103707</v>
      </c>
      <c r="CB17" s="24">
        <v>377</v>
      </c>
      <c r="CC17" s="24">
        <v>5443092</v>
      </c>
      <c r="CD17" s="24">
        <v>1844746</v>
      </c>
      <c r="CE17" s="375">
        <v>107173</v>
      </c>
      <c r="CF17" s="24">
        <v>413</v>
      </c>
      <c r="CG17" s="24">
        <v>6046193</v>
      </c>
      <c r="CH17" s="24">
        <v>1950045</v>
      </c>
      <c r="CI17" s="375">
        <v>115639</v>
      </c>
      <c r="CJ17" s="24">
        <v>434</v>
      </c>
      <c r="CK17" s="24">
        <v>6572494</v>
      </c>
      <c r="CL17" s="24">
        <v>1915287</v>
      </c>
      <c r="CM17" s="375">
        <v>124105</v>
      </c>
      <c r="CN17" s="24">
        <v>429</v>
      </c>
      <c r="CO17" s="24">
        <v>6489192</v>
      </c>
      <c r="CP17" s="24">
        <v>1955766</v>
      </c>
      <c r="CQ17" s="375">
        <v>143898</v>
      </c>
      <c r="CR17" s="24">
        <v>512</v>
      </c>
      <c r="CS17" s="24">
        <v>7326700</v>
      </c>
      <c r="CT17" s="24">
        <v>2231642</v>
      </c>
      <c r="CU17" s="375">
        <v>145905</v>
      </c>
      <c r="CV17" s="24">
        <v>487</v>
      </c>
      <c r="CW17" s="24">
        <v>7050216</v>
      </c>
      <c r="CX17" s="24">
        <v>2209009</v>
      </c>
      <c r="CY17" s="375">
        <v>139497</v>
      </c>
      <c r="CZ17" s="160" t="s">
        <v>297</v>
      </c>
      <c r="DA17" s="24">
        <v>417</v>
      </c>
      <c r="DB17" s="24">
        <v>6397379</v>
      </c>
      <c r="DC17" s="24">
        <v>1895916</v>
      </c>
      <c r="DD17" s="375">
        <v>161057</v>
      </c>
      <c r="DE17" s="24">
        <v>414</v>
      </c>
      <c r="DF17" s="24">
        <v>6135853</v>
      </c>
      <c r="DG17" s="24">
        <v>1897537</v>
      </c>
      <c r="DH17" s="375">
        <v>184914</v>
      </c>
      <c r="DI17" s="24">
        <v>421</v>
      </c>
      <c r="DJ17" s="24">
        <v>6383723</v>
      </c>
      <c r="DK17" s="24">
        <v>2015950</v>
      </c>
      <c r="DL17" s="375">
        <v>191757</v>
      </c>
      <c r="DM17" s="24">
        <v>412</v>
      </c>
      <c r="DN17" s="24">
        <v>6117472</v>
      </c>
      <c r="DO17" s="24">
        <v>2009939</v>
      </c>
      <c r="DP17" s="375">
        <v>189121</v>
      </c>
      <c r="DQ17" s="24">
        <v>486</v>
      </c>
      <c r="DR17" s="24">
        <v>7315402</v>
      </c>
      <c r="DS17" s="24">
        <v>2399789</v>
      </c>
      <c r="DT17" s="375">
        <v>225351</v>
      </c>
      <c r="DU17" s="24">
        <v>511</v>
      </c>
      <c r="DV17" s="24">
        <v>7649740</v>
      </c>
      <c r="DW17" s="24">
        <v>2489517</v>
      </c>
      <c r="DX17" s="375">
        <v>239924</v>
      </c>
      <c r="DY17" s="24">
        <v>653</v>
      </c>
      <c r="DZ17" s="24">
        <v>9823450</v>
      </c>
      <c r="EA17" s="24">
        <v>3091722</v>
      </c>
      <c r="EB17" s="375">
        <v>299776</v>
      </c>
      <c r="EC17" s="24">
        <v>677</v>
      </c>
      <c r="ED17" s="24">
        <v>9820392</v>
      </c>
      <c r="EE17" s="24">
        <v>3154821</v>
      </c>
      <c r="EF17" s="375">
        <v>310849</v>
      </c>
      <c r="EG17" s="24">
        <v>724</v>
      </c>
      <c r="EH17" s="24">
        <v>10701718</v>
      </c>
      <c r="EI17" s="24">
        <v>3488912</v>
      </c>
      <c r="EJ17" s="375">
        <v>331151</v>
      </c>
      <c r="EK17" s="24">
        <v>878</v>
      </c>
      <c r="EL17" s="24">
        <v>12773164</v>
      </c>
      <c r="EM17" s="24">
        <v>4319627</v>
      </c>
      <c r="EN17" s="375">
        <v>393174</v>
      </c>
      <c r="EO17" s="24">
        <v>955</v>
      </c>
      <c r="EP17" s="24">
        <v>13784046</v>
      </c>
      <c r="EQ17" s="24">
        <v>4937617</v>
      </c>
      <c r="ER17" s="375">
        <v>439509</v>
      </c>
      <c r="ES17" s="24">
        <v>1074</v>
      </c>
      <c r="ET17" s="24">
        <v>15652453</v>
      </c>
      <c r="EU17" s="24">
        <v>5844441</v>
      </c>
      <c r="EV17" s="375">
        <v>521201</v>
      </c>
      <c r="EW17" s="24">
        <v>1293</v>
      </c>
      <c r="EX17" s="24">
        <v>18714338</v>
      </c>
      <c r="EY17" s="24">
        <v>6976593</v>
      </c>
      <c r="EZ17" s="375">
        <v>592192</v>
      </c>
      <c r="FA17" s="24">
        <v>1622</v>
      </c>
      <c r="FB17" s="24">
        <v>22974866</v>
      </c>
      <c r="FC17" s="24">
        <v>8639827</v>
      </c>
      <c r="FD17" s="375">
        <v>697605</v>
      </c>
      <c r="FE17" s="390" t="s">
        <v>296</v>
      </c>
      <c r="FF17" s="24">
        <v>1712</v>
      </c>
      <c r="FG17" s="24">
        <v>24166143</v>
      </c>
      <c r="FH17" s="24">
        <v>9364664</v>
      </c>
      <c r="FI17" s="375">
        <v>619126</v>
      </c>
      <c r="FJ17" s="24">
        <v>1697</v>
      </c>
      <c r="FK17" s="24">
        <v>24007385</v>
      </c>
      <c r="FL17" s="24">
        <v>9338503</v>
      </c>
      <c r="FM17" s="375">
        <v>579578</v>
      </c>
      <c r="FN17" s="160" t="s">
        <v>298</v>
      </c>
      <c r="FO17" s="24">
        <v>2045</v>
      </c>
      <c r="FP17" s="24">
        <v>28686380</v>
      </c>
      <c r="FQ17" s="24">
        <v>10634470</v>
      </c>
      <c r="FR17" s="375">
        <v>727310</v>
      </c>
      <c r="FS17" s="24">
        <v>2136</v>
      </c>
      <c r="FT17" s="24">
        <v>30140604</v>
      </c>
      <c r="FU17" s="24">
        <v>11749666</v>
      </c>
      <c r="FV17" s="375">
        <v>729182</v>
      </c>
      <c r="FW17" s="24">
        <v>1856</v>
      </c>
      <c r="FX17" s="24">
        <v>26335606</v>
      </c>
      <c r="FY17" s="24">
        <v>9913605</v>
      </c>
      <c r="FZ17" s="375">
        <v>565561</v>
      </c>
      <c r="GA17" s="24">
        <v>2186</v>
      </c>
      <c r="GB17" s="24">
        <v>28342961</v>
      </c>
      <c r="GC17" s="24">
        <v>11112548</v>
      </c>
      <c r="GD17" s="375">
        <v>612806</v>
      </c>
      <c r="GE17" s="24">
        <v>2182</v>
      </c>
      <c r="GF17" s="24">
        <v>28008359</v>
      </c>
      <c r="GG17" s="24">
        <v>10856673</v>
      </c>
      <c r="GH17" s="375">
        <v>607404</v>
      </c>
      <c r="GI17" s="24">
        <v>2661</v>
      </c>
      <c r="GJ17" s="24">
        <v>34049948</v>
      </c>
      <c r="GK17" s="24">
        <v>12766643</v>
      </c>
      <c r="GL17" s="375">
        <v>750289</v>
      </c>
      <c r="GM17" s="24">
        <v>2681</v>
      </c>
      <c r="GN17" s="24">
        <v>34851093</v>
      </c>
      <c r="GO17" s="24">
        <v>12837378</v>
      </c>
      <c r="GP17" s="375">
        <v>741129</v>
      </c>
      <c r="GQ17" s="160" t="s">
        <v>298</v>
      </c>
      <c r="GR17" s="24">
        <v>2831</v>
      </c>
      <c r="GS17" s="24">
        <v>36325</v>
      </c>
      <c r="GT17" s="24">
        <v>17227</v>
      </c>
      <c r="GU17" s="375">
        <v>764298</v>
      </c>
      <c r="GV17" s="160" t="s">
        <v>299</v>
      </c>
      <c r="GW17" s="24">
        <v>2657</v>
      </c>
      <c r="GX17" s="24">
        <v>68978</v>
      </c>
      <c r="GY17" s="24">
        <v>25220</v>
      </c>
      <c r="GZ17" s="375">
        <v>900</v>
      </c>
      <c r="HA17" s="24">
        <v>2701</v>
      </c>
      <c r="HB17" s="24">
        <v>69973</v>
      </c>
      <c r="HC17" s="24">
        <v>26496</v>
      </c>
      <c r="HD17" s="375">
        <v>637</v>
      </c>
      <c r="HE17" s="24">
        <v>3042</v>
      </c>
      <c r="HF17" s="24">
        <v>79547</v>
      </c>
      <c r="HG17" s="24">
        <v>29835</v>
      </c>
      <c r="HH17" s="375">
        <v>674</v>
      </c>
      <c r="HI17" s="24">
        <v>3563</v>
      </c>
      <c r="HJ17" s="24">
        <v>93192</v>
      </c>
      <c r="HK17" s="24">
        <v>34952</v>
      </c>
      <c r="HL17" s="375">
        <v>748</v>
      </c>
      <c r="HM17" s="24">
        <v>3636</v>
      </c>
      <c r="HN17" s="24">
        <v>94800</v>
      </c>
      <c r="HO17" s="24">
        <v>36905</v>
      </c>
      <c r="HP17" s="375">
        <v>756</v>
      </c>
      <c r="HQ17" s="160" t="s">
        <v>300</v>
      </c>
      <c r="HR17" s="24">
        <v>1208</v>
      </c>
      <c r="HS17" s="24">
        <v>69084</v>
      </c>
      <c r="HT17" s="24">
        <v>23281</v>
      </c>
      <c r="HU17" s="375">
        <v>2718</v>
      </c>
      <c r="HV17" s="24">
        <v>1157</v>
      </c>
      <c r="HW17" s="24">
        <v>66141</v>
      </c>
      <c r="HX17" s="24">
        <v>22169</v>
      </c>
      <c r="HY17" s="375">
        <v>2504</v>
      </c>
      <c r="HZ17" s="24">
        <v>1282</v>
      </c>
      <c r="IA17" s="24">
        <v>73203</v>
      </c>
      <c r="IB17" s="24">
        <v>25218</v>
      </c>
      <c r="IC17" s="375">
        <v>1027</v>
      </c>
      <c r="ID17" s="160" t="s">
        <v>301</v>
      </c>
      <c r="IE17" s="24">
        <v>688</v>
      </c>
      <c r="IF17" s="24">
        <v>53225</v>
      </c>
      <c r="IG17" s="24">
        <v>17764</v>
      </c>
      <c r="IH17" s="375">
        <v>2715</v>
      </c>
      <c r="II17" s="24">
        <v>814</v>
      </c>
      <c r="IJ17" s="24">
        <v>62944</v>
      </c>
      <c r="IK17" s="24">
        <v>22122</v>
      </c>
      <c r="IL17" s="375">
        <v>2033</v>
      </c>
      <c r="IM17" s="24">
        <v>983</v>
      </c>
      <c r="IN17" s="24">
        <v>76919</v>
      </c>
      <c r="IO17" s="24">
        <v>28659</v>
      </c>
      <c r="IP17" s="375">
        <v>2063</v>
      </c>
      <c r="IQ17" s="24">
        <v>944</v>
      </c>
      <c r="IR17" s="24">
        <v>74240</v>
      </c>
      <c r="IS17" s="24">
        <v>30150</v>
      </c>
      <c r="IT17" s="375">
        <v>1787</v>
      </c>
      <c r="IU17" s="24">
        <v>985</v>
      </c>
      <c r="IV17" s="24">
        <v>78353</v>
      </c>
      <c r="IW17" s="24">
        <v>33375</v>
      </c>
      <c r="IX17" s="375">
        <v>1885</v>
      </c>
      <c r="IY17" s="24">
        <v>1061</v>
      </c>
      <c r="IZ17" s="24">
        <v>87274</v>
      </c>
      <c r="JA17" s="24">
        <v>36066</v>
      </c>
      <c r="JB17" s="375">
        <v>2328</v>
      </c>
      <c r="JC17" s="24">
        <v>542</v>
      </c>
      <c r="JD17" s="24">
        <v>44858</v>
      </c>
      <c r="JE17" s="24">
        <v>18392</v>
      </c>
      <c r="JF17" s="24">
        <v>1486</v>
      </c>
    </row>
    <row r="18" spans="1:266" s="24" customFormat="1" ht="13.8" x14ac:dyDescent="0.3">
      <c r="A18" s="103" t="s">
        <v>302</v>
      </c>
      <c r="B18" s="103"/>
      <c r="C18" s="93">
        <v>141353</v>
      </c>
      <c r="D18" s="24">
        <v>48986</v>
      </c>
      <c r="E18" s="389">
        <v>3763</v>
      </c>
      <c r="F18" s="390" t="s">
        <v>302</v>
      </c>
      <c r="H18" s="93">
        <v>1374915</v>
      </c>
      <c r="I18" s="93">
        <v>616179</v>
      </c>
      <c r="J18" s="389">
        <v>33691</v>
      </c>
      <c r="K18" s="103"/>
      <c r="L18" s="93">
        <v>1764647</v>
      </c>
      <c r="M18" s="93">
        <v>687824</v>
      </c>
      <c r="N18" s="389">
        <v>44220</v>
      </c>
      <c r="O18" s="24">
        <v>93</v>
      </c>
      <c r="P18" s="24">
        <v>1955714</v>
      </c>
      <c r="Q18" s="24">
        <v>683910</v>
      </c>
      <c r="R18" s="375">
        <v>45997</v>
      </c>
      <c r="S18" s="24">
        <v>99</v>
      </c>
      <c r="T18" s="24">
        <v>2034872</v>
      </c>
      <c r="U18" s="24">
        <v>828717</v>
      </c>
      <c r="V18" s="375">
        <v>51054</v>
      </c>
      <c r="W18" s="24">
        <v>107</v>
      </c>
      <c r="X18" s="24">
        <v>2333855</v>
      </c>
      <c r="Y18" s="24">
        <v>813579</v>
      </c>
      <c r="Z18" s="375">
        <v>58919</v>
      </c>
      <c r="AA18" s="24">
        <v>104</v>
      </c>
      <c r="AB18" s="24">
        <v>2150783</v>
      </c>
      <c r="AC18" s="24">
        <v>824324</v>
      </c>
      <c r="AD18" s="375">
        <v>52701</v>
      </c>
      <c r="AE18" s="24">
        <v>134</v>
      </c>
      <c r="AF18" s="24">
        <v>2634818</v>
      </c>
      <c r="AG18" s="24">
        <v>890329</v>
      </c>
      <c r="AH18" s="375">
        <v>67682</v>
      </c>
      <c r="AI18" s="24">
        <v>109</v>
      </c>
      <c r="AJ18" s="24">
        <v>2278324</v>
      </c>
      <c r="AK18" s="24">
        <v>749314</v>
      </c>
      <c r="AL18" s="375">
        <v>58132</v>
      </c>
      <c r="AM18" s="24">
        <v>164</v>
      </c>
      <c r="AN18" s="24">
        <v>3253625</v>
      </c>
      <c r="AO18" s="24">
        <v>1169829</v>
      </c>
      <c r="AP18" s="375">
        <v>84580</v>
      </c>
      <c r="AQ18" s="24">
        <v>144</v>
      </c>
      <c r="AR18" s="24">
        <v>3065752</v>
      </c>
      <c r="AS18" s="24">
        <v>1093135</v>
      </c>
      <c r="AT18" s="375">
        <v>74504</v>
      </c>
      <c r="AU18" s="24">
        <v>185</v>
      </c>
      <c r="AV18" s="24">
        <v>3847848</v>
      </c>
      <c r="AW18" s="24">
        <v>1502531</v>
      </c>
      <c r="AX18" s="375">
        <v>92742</v>
      </c>
      <c r="AY18" s="375"/>
      <c r="AZ18" s="24">
        <v>167</v>
      </c>
      <c r="BA18" s="24">
        <v>3372997</v>
      </c>
      <c r="BB18" s="24">
        <v>1153412</v>
      </c>
      <c r="BC18" s="375">
        <v>87886</v>
      </c>
      <c r="BD18" s="24">
        <v>184</v>
      </c>
      <c r="BE18" s="24">
        <v>3860112</v>
      </c>
      <c r="BF18" s="24">
        <v>1384886</v>
      </c>
      <c r="BG18" s="375">
        <v>100124</v>
      </c>
      <c r="BH18" s="24">
        <v>214</v>
      </c>
      <c r="BI18" s="24">
        <v>4173494</v>
      </c>
      <c r="BJ18" s="24">
        <v>1375391</v>
      </c>
      <c r="BK18" s="375">
        <v>111882</v>
      </c>
      <c r="BL18" s="24">
        <v>172</v>
      </c>
      <c r="BM18" s="24">
        <v>3651706</v>
      </c>
      <c r="BN18" s="24">
        <v>1262400</v>
      </c>
      <c r="BO18" s="375">
        <v>87910</v>
      </c>
      <c r="BP18" s="24">
        <v>179</v>
      </c>
      <c r="BQ18" s="24">
        <v>3817980</v>
      </c>
      <c r="BR18" s="24">
        <v>1122434</v>
      </c>
      <c r="BS18" s="375">
        <v>93163</v>
      </c>
      <c r="BT18" s="24">
        <v>154</v>
      </c>
      <c r="BU18" s="24">
        <v>3269241</v>
      </c>
      <c r="BV18" s="24">
        <v>872329</v>
      </c>
      <c r="BW18" s="375">
        <v>83001</v>
      </c>
      <c r="BX18" s="24">
        <v>155</v>
      </c>
      <c r="BY18" s="24">
        <v>3247911</v>
      </c>
      <c r="BZ18" s="24">
        <v>790778</v>
      </c>
      <c r="CA18" s="375">
        <v>81594</v>
      </c>
      <c r="CB18" s="24">
        <v>165</v>
      </c>
      <c r="CC18" s="24">
        <v>3486631</v>
      </c>
      <c r="CD18" s="24">
        <v>1145353</v>
      </c>
      <c r="CE18" s="375">
        <v>88641</v>
      </c>
      <c r="CF18" s="24">
        <v>172</v>
      </c>
      <c r="CG18" s="24">
        <v>3522320</v>
      </c>
      <c r="CH18" s="24">
        <v>997882</v>
      </c>
      <c r="CI18" s="375">
        <v>87308</v>
      </c>
      <c r="CJ18" s="24">
        <v>188</v>
      </c>
      <c r="CK18" s="24">
        <v>4055280</v>
      </c>
      <c r="CL18" s="24">
        <v>1126899</v>
      </c>
      <c r="CM18" s="375">
        <v>97645</v>
      </c>
      <c r="CN18" s="24">
        <v>201</v>
      </c>
      <c r="CO18" s="24">
        <v>4147966</v>
      </c>
      <c r="CP18" s="24">
        <v>1201895</v>
      </c>
      <c r="CQ18" s="375">
        <v>107734</v>
      </c>
      <c r="CR18" s="24">
        <v>217</v>
      </c>
      <c r="CS18" s="24">
        <v>4388257</v>
      </c>
      <c r="CT18" s="24">
        <v>1305328</v>
      </c>
      <c r="CU18" s="375">
        <v>116827</v>
      </c>
      <c r="CV18" s="24">
        <v>237</v>
      </c>
      <c r="CW18" s="24">
        <v>4962271</v>
      </c>
      <c r="CX18" s="24">
        <v>1381214</v>
      </c>
      <c r="CY18" s="375">
        <v>129323</v>
      </c>
      <c r="CZ18" s="160" t="s">
        <v>303</v>
      </c>
      <c r="DA18" s="24">
        <v>222</v>
      </c>
      <c r="DB18" s="24">
        <v>4679850</v>
      </c>
      <c r="DC18" s="24">
        <v>1278773</v>
      </c>
      <c r="DD18" s="375">
        <v>158173</v>
      </c>
      <c r="DE18" s="24">
        <v>228</v>
      </c>
      <c r="DF18" s="24">
        <v>5117322</v>
      </c>
      <c r="DG18" s="24">
        <v>1624253</v>
      </c>
      <c r="DH18" s="375">
        <v>202500</v>
      </c>
      <c r="DI18" s="24">
        <v>199</v>
      </c>
      <c r="DJ18" s="24">
        <v>4103983</v>
      </c>
      <c r="DK18" s="24">
        <v>1078155</v>
      </c>
      <c r="DL18" s="375">
        <v>172507</v>
      </c>
      <c r="DM18" s="24">
        <v>224</v>
      </c>
      <c r="DN18" s="24">
        <v>4632572</v>
      </c>
      <c r="DO18" s="24">
        <v>1440878</v>
      </c>
      <c r="DP18" s="375">
        <v>195141</v>
      </c>
      <c r="DQ18" s="24">
        <v>269</v>
      </c>
      <c r="DR18" s="24">
        <v>5641156</v>
      </c>
      <c r="DS18" s="24">
        <v>1628686</v>
      </c>
      <c r="DT18" s="375">
        <v>243190</v>
      </c>
      <c r="DU18" s="24">
        <v>277</v>
      </c>
      <c r="DV18" s="24">
        <v>5734234</v>
      </c>
      <c r="DW18" s="24">
        <v>1722296</v>
      </c>
      <c r="DX18" s="375">
        <v>248910</v>
      </c>
      <c r="DY18" s="24">
        <v>315</v>
      </c>
      <c r="DZ18" s="24">
        <v>6661834</v>
      </c>
      <c r="EA18" s="24">
        <v>2165049</v>
      </c>
      <c r="EB18" s="375">
        <v>278252</v>
      </c>
      <c r="EC18" s="24">
        <v>387</v>
      </c>
      <c r="ED18" s="24">
        <v>8017057</v>
      </c>
      <c r="EE18" s="24">
        <v>2366093</v>
      </c>
      <c r="EF18" s="375">
        <v>340702</v>
      </c>
      <c r="EG18" s="24">
        <v>396</v>
      </c>
      <c r="EH18" s="24">
        <v>7976116</v>
      </c>
      <c r="EI18" s="24">
        <v>2369130</v>
      </c>
      <c r="EJ18" s="375">
        <v>346239</v>
      </c>
      <c r="EK18" s="24">
        <v>491</v>
      </c>
      <c r="EL18" s="24">
        <v>10065114</v>
      </c>
      <c r="EM18" s="24">
        <v>2843574</v>
      </c>
      <c r="EN18" s="375">
        <v>423765</v>
      </c>
      <c r="EO18" s="24">
        <v>536</v>
      </c>
      <c r="EP18" s="24">
        <v>11940890</v>
      </c>
      <c r="EQ18" s="24">
        <v>3912101</v>
      </c>
      <c r="ER18" s="375">
        <v>479131</v>
      </c>
      <c r="ES18" s="24">
        <v>612</v>
      </c>
      <c r="ET18" s="24">
        <v>12519236</v>
      </c>
      <c r="EU18" s="24">
        <v>4680702</v>
      </c>
      <c r="EV18" s="375">
        <v>540988</v>
      </c>
      <c r="EW18" s="24">
        <v>797</v>
      </c>
      <c r="EX18" s="24">
        <v>16200835</v>
      </c>
      <c r="EY18" s="24">
        <v>5734914</v>
      </c>
      <c r="EZ18" s="375">
        <v>708603</v>
      </c>
      <c r="FA18" s="24">
        <v>824</v>
      </c>
      <c r="FB18" s="24">
        <v>16541910</v>
      </c>
      <c r="FC18" s="24">
        <v>6179613</v>
      </c>
      <c r="FD18" s="375">
        <v>726573</v>
      </c>
      <c r="FE18" s="390" t="s">
        <v>302</v>
      </c>
      <c r="FF18" s="24">
        <v>838</v>
      </c>
      <c r="FG18" s="24">
        <v>16889863</v>
      </c>
      <c r="FH18" s="24">
        <v>5915937</v>
      </c>
      <c r="FI18" s="375">
        <v>707322</v>
      </c>
      <c r="FJ18" s="24">
        <v>904</v>
      </c>
      <c r="FK18" s="24">
        <v>17981543</v>
      </c>
      <c r="FL18" s="24">
        <v>6895641</v>
      </c>
      <c r="FM18" s="375">
        <v>733458</v>
      </c>
      <c r="FN18" s="160" t="s">
        <v>304</v>
      </c>
      <c r="FO18" s="24">
        <v>1101</v>
      </c>
      <c r="FP18" s="24">
        <v>22156517</v>
      </c>
      <c r="FQ18" s="24">
        <v>8744745</v>
      </c>
      <c r="FR18" s="375">
        <v>904176</v>
      </c>
      <c r="FS18" s="24">
        <v>1155</v>
      </c>
      <c r="FT18" s="24">
        <v>23560824</v>
      </c>
      <c r="FU18" s="24">
        <v>8547913</v>
      </c>
      <c r="FV18" s="375">
        <v>949501</v>
      </c>
      <c r="FW18" s="24">
        <v>1042</v>
      </c>
      <c r="FX18" s="24">
        <v>20630936</v>
      </c>
      <c r="FY18" s="24">
        <v>7407094</v>
      </c>
      <c r="FZ18" s="375">
        <v>684866</v>
      </c>
      <c r="GA18" s="24">
        <v>1213</v>
      </c>
      <c r="GB18" s="24">
        <v>22123545</v>
      </c>
      <c r="GC18" s="24">
        <v>7989149</v>
      </c>
      <c r="GD18" s="375">
        <v>771277</v>
      </c>
      <c r="GE18" s="24">
        <v>1256</v>
      </c>
      <c r="GF18" s="24">
        <v>23151532</v>
      </c>
      <c r="GG18" s="24">
        <v>8429471</v>
      </c>
      <c r="GH18" s="375">
        <v>809023</v>
      </c>
      <c r="GI18" s="24">
        <v>1488</v>
      </c>
      <c r="GJ18" s="24">
        <v>27054670</v>
      </c>
      <c r="GK18" s="24">
        <v>9784074</v>
      </c>
      <c r="GL18" s="375">
        <v>964217</v>
      </c>
      <c r="GM18" s="24">
        <v>1476</v>
      </c>
      <c r="GN18" s="24">
        <v>26830662</v>
      </c>
      <c r="GO18" s="24">
        <v>9543474</v>
      </c>
      <c r="GP18" s="375">
        <v>931556</v>
      </c>
      <c r="GQ18" s="160" t="s">
        <v>304</v>
      </c>
      <c r="GR18" s="24">
        <v>1608</v>
      </c>
      <c r="GS18" s="24">
        <v>28975</v>
      </c>
      <c r="GT18" s="24">
        <v>10460</v>
      </c>
      <c r="GU18" s="375">
        <v>1002115</v>
      </c>
      <c r="GV18" s="160" t="s">
        <v>305</v>
      </c>
      <c r="GW18" s="24">
        <v>1695</v>
      </c>
      <c r="GX18" s="24">
        <v>61012</v>
      </c>
      <c r="GY18" s="24">
        <v>20293</v>
      </c>
      <c r="GZ18" s="375">
        <v>1412</v>
      </c>
      <c r="HA18" s="24">
        <v>1670</v>
      </c>
      <c r="HB18" s="24">
        <v>60375</v>
      </c>
      <c r="HC18" s="24">
        <v>21806</v>
      </c>
      <c r="HD18" s="375">
        <v>1038</v>
      </c>
      <c r="HE18" s="24">
        <v>1818</v>
      </c>
      <c r="HF18" s="24">
        <v>65648</v>
      </c>
      <c r="HG18" s="24">
        <v>23208</v>
      </c>
      <c r="HH18" s="375">
        <v>1018</v>
      </c>
      <c r="HI18" s="24">
        <v>2320</v>
      </c>
      <c r="HJ18" s="24">
        <v>84258</v>
      </c>
      <c r="HK18" s="24">
        <v>28300</v>
      </c>
      <c r="HL18" s="375">
        <v>1253</v>
      </c>
      <c r="HM18" s="24">
        <v>2055</v>
      </c>
      <c r="HN18" s="24">
        <v>75004</v>
      </c>
      <c r="HO18" s="24">
        <v>25793</v>
      </c>
      <c r="HP18" s="375">
        <v>1140</v>
      </c>
      <c r="HQ18" s="160" t="s">
        <v>306</v>
      </c>
      <c r="HR18" s="24">
        <v>1601</v>
      </c>
      <c r="HS18" s="24">
        <v>116895</v>
      </c>
      <c r="HT18" s="24">
        <v>37530</v>
      </c>
      <c r="HU18" s="375">
        <v>6211</v>
      </c>
      <c r="HV18" s="24">
        <v>1445</v>
      </c>
      <c r="HW18" s="24">
        <v>103783</v>
      </c>
      <c r="HX18" s="24">
        <v>32796</v>
      </c>
      <c r="HY18" s="375">
        <v>5520</v>
      </c>
      <c r="HZ18" s="24">
        <v>1635</v>
      </c>
      <c r="IA18" s="24">
        <v>116895</v>
      </c>
      <c r="IB18" s="24">
        <v>38505</v>
      </c>
      <c r="IC18" s="375">
        <v>2653</v>
      </c>
      <c r="ID18" s="160" t="s">
        <v>307</v>
      </c>
      <c r="IE18" s="24">
        <v>547</v>
      </c>
      <c r="IF18" s="24">
        <v>48017</v>
      </c>
      <c r="IG18" s="24">
        <v>15861</v>
      </c>
      <c r="IH18" s="375">
        <v>2929</v>
      </c>
      <c r="II18" s="24">
        <v>607</v>
      </c>
      <c r="IJ18" s="24">
        <v>53636</v>
      </c>
      <c r="IK18" s="24">
        <v>17550</v>
      </c>
      <c r="IL18" s="375">
        <v>2230</v>
      </c>
      <c r="IM18" s="24">
        <v>744</v>
      </c>
      <c r="IN18" s="24">
        <v>65480</v>
      </c>
      <c r="IO18" s="24">
        <v>24350</v>
      </c>
      <c r="IP18" s="375">
        <v>2291</v>
      </c>
      <c r="IQ18" s="24">
        <v>770</v>
      </c>
      <c r="IR18" s="24">
        <v>68995</v>
      </c>
      <c r="IS18" s="24">
        <v>26896</v>
      </c>
      <c r="IT18" s="375">
        <v>2163</v>
      </c>
      <c r="IU18" s="24">
        <v>799</v>
      </c>
      <c r="IV18" s="24">
        <v>72010</v>
      </c>
      <c r="IW18" s="24">
        <v>29168</v>
      </c>
      <c r="IX18" s="375">
        <v>2154</v>
      </c>
      <c r="IY18" s="24">
        <v>762</v>
      </c>
      <c r="IZ18" s="24">
        <v>71524</v>
      </c>
      <c r="JA18" s="24">
        <v>29723</v>
      </c>
      <c r="JB18" s="375">
        <v>2358</v>
      </c>
      <c r="JC18" s="24">
        <v>440</v>
      </c>
      <c r="JD18" s="24">
        <v>40910</v>
      </c>
      <c r="JE18" s="24">
        <v>16304</v>
      </c>
      <c r="JF18" s="24">
        <v>1594</v>
      </c>
    </row>
    <row r="19" spans="1:266" s="24" customFormat="1" ht="13.8" x14ac:dyDescent="0.3">
      <c r="A19" s="103" t="s">
        <v>308</v>
      </c>
      <c r="B19" s="103"/>
      <c r="C19" s="93">
        <v>53976</v>
      </c>
      <c r="D19" s="24">
        <v>20629</v>
      </c>
      <c r="E19" s="389">
        <v>1862</v>
      </c>
      <c r="F19" s="390" t="s">
        <v>308</v>
      </c>
      <c r="H19" s="93">
        <v>1097149</v>
      </c>
      <c r="I19" s="93">
        <v>538123</v>
      </c>
      <c r="J19" s="389">
        <v>32020</v>
      </c>
      <c r="K19" s="103"/>
      <c r="L19" s="93">
        <v>1080364</v>
      </c>
      <c r="M19" s="93">
        <v>481103</v>
      </c>
      <c r="N19" s="389">
        <v>32637</v>
      </c>
      <c r="O19" s="24">
        <v>52</v>
      </c>
      <c r="P19" s="24">
        <v>1504212</v>
      </c>
      <c r="Q19" s="24">
        <v>588732</v>
      </c>
      <c r="R19" s="375">
        <v>44611</v>
      </c>
      <c r="S19" s="24">
        <v>44</v>
      </c>
      <c r="T19" s="24">
        <v>1153951</v>
      </c>
      <c r="U19" s="24">
        <v>465941</v>
      </c>
      <c r="V19" s="375">
        <v>36939</v>
      </c>
      <c r="W19" s="24">
        <v>58</v>
      </c>
      <c r="X19" s="24">
        <v>1599196</v>
      </c>
      <c r="Y19" s="24">
        <v>460187</v>
      </c>
      <c r="Z19" s="375">
        <v>48876</v>
      </c>
      <c r="AA19" s="24">
        <v>78</v>
      </c>
      <c r="AB19" s="24">
        <v>2182914</v>
      </c>
      <c r="AC19" s="24">
        <v>675799</v>
      </c>
      <c r="AD19" s="375">
        <v>67039</v>
      </c>
      <c r="AE19" s="24">
        <v>59</v>
      </c>
      <c r="AF19" s="24">
        <v>1576577</v>
      </c>
      <c r="AG19" s="24">
        <v>570919</v>
      </c>
      <c r="AH19" s="375">
        <v>49627</v>
      </c>
      <c r="AI19" s="24">
        <v>59</v>
      </c>
      <c r="AJ19" s="24">
        <v>1605367</v>
      </c>
      <c r="AK19" s="24">
        <v>511738</v>
      </c>
      <c r="AL19" s="375">
        <v>50291</v>
      </c>
      <c r="AM19" s="24">
        <v>70</v>
      </c>
      <c r="AN19" s="24">
        <v>1870645</v>
      </c>
      <c r="AO19" s="24">
        <v>747119</v>
      </c>
      <c r="AP19" s="375">
        <v>58501</v>
      </c>
      <c r="AQ19" s="24">
        <v>62</v>
      </c>
      <c r="AR19" s="24">
        <v>1725332</v>
      </c>
      <c r="AS19" s="24">
        <v>690724</v>
      </c>
      <c r="AT19" s="375">
        <v>52148</v>
      </c>
      <c r="AU19" s="24">
        <v>90</v>
      </c>
      <c r="AV19" s="24">
        <v>2435553</v>
      </c>
      <c r="AW19" s="24">
        <v>916178</v>
      </c>
      <c r="AX19" s="375">
        <v>72199</v>
      </c>
      <c r="AY19" s="375"/>
      <c r="AZ19" s="24">
        <v>99</v>
      </c>
      <c r="BA19" s="24">
        <v>2693032</v>
      </c>
      <c r="BB19" s="24">
        <v>1075708</v>
      </c>
      <c r="BC19" s="375">
        <v>83896</v>
      </c>
      <c r="BD19" s="24">
        <v>103</v>
      </c>
      <c r="BE19" s="24">
        <v>2845340</v>
      </c>
      <c r="BF19" s="24">
        <v>921691</v>
      </c>
      <c r="BG19" s="375">
        <v>88908</v>
      </c>
      <c r="BH19" s="24">
        <v>96</v>
      </c>
      <c r="BI19" s="24">
        <v>2485409</v>
      </c>
      <c r="BJ19" s="24">
        <v>792961</v>
      </c>
      <c r="BK19" s="375">
        <v>78659</v>
      </c>
      <c r="BL19" s="24">
        <v>88</v>
      </c>
      <c r="BM19" s="24">
        <v>2493323</v>
      </c>
      <c r="BN19" s="24">
        <v>779860</v>
      </c>
      <c r="BO19" s="375">
        <v>76062</v>
      </c>
      <c r="BP19" s="24">
        <v>78</v>
      </c>
      <c r="BQ19" s="24">
        <v>2067508</v>
      </c>
      <c r="BR19" s="24">
        <v>591881</v>
      </c>
      <c r="BS19" s="375">
        <v>67852</v>
      </c>
      <c r="BT19" s="24">
        <v>77</v>
      </c>
      <c r="BU19" s="24">
        <v>2172869</v>
      </c>
      <c r="BV19" s="24">
        <v>530586</v>
      </c>
      <c r="BW19" s="375">
        <v>66887</v>
      </c>
      <c r="BX19" s="24">
        <v>97</v>
      </c>
      <c r="BY19" s="24">
        <v>2641321</v>
      </c>
      <c r="BZ19" s="24">
        <v>733490</v>
      </c>
      <c r="CA19" s="375">
        <v>82077</v>
      </c>
      <c r="CB19" s="24">
        <v>82</v>
      </c>
      <c r="CC19" s="24">
        <v>2488181</v>
      </c>
      <c r="CD19" s="24">
        <v>702407</v>
      </c>
      <c r="CE19" s="375">
        <v>67326</v>
      </c>
      <c r="CF19" s="24">
        <v>98</v>
      </c>
      <c r="CG19" s="24">
        <v>2698074</v>
      </c>
      <c r="CH19" s="24">
        <v>641551</v>
      </c>
      <c r="CI19" s="375">
        <v>81722</v>
      </c>
      <c r="CJ19" s="24">
        <v>109</v>
      </c>
      <c r="CK19" s="24">
        <v>2859594</v>
      </c>
      <c r="CL19" s="24">
        <v>740971</v>
      </c>
      <c r="CM19" s="375">
        <v>95004</v>
      </c>
      <c r="CN19" s="24">
        <v>103</v>
      </c>
      <c r="CO19" s="24">
        <v>2819096</v>
      </c>
      <c r="CP19" s="24">
        <v>683700</v>
      </c>
      <c r="CQ19" s="375">
        <v>90809</v>
      </c>
      <c r="CR19" s="24">
        <v>97</v>
      </c>
      <c r="CS19" s="24">
        <v>2624175</v>
      </c>
      <c r="CT19" s="24">
        <v>754760</v>
      </c>
      <c r="CU19" s="375">
        <v>85651</v>
      </c>
      <c r="CV19" s="24">
        <v>154</v>
      </c>
      <c r="CW19" s="24">
        <v>4273133</v>
      </c>
      <c r="CX19" s="24">
        <v>1021835</v>
      </c>
      <c r="CY19" s="375">
        <v>134912</v>
      </c>
      <c r="CZ19" s="160" t="s">
        <v>309</v>
      </c>
      <c r="DA19" s="24">
        <v>124</v>
      </c>
      <c r="DB19" s="24">
        <v>3458185</v>
      </c>
      <c r="DC19" s="24">
        <v>989220</v>
      </c>
      <c r="DD19" s="375">
        <v>139383</v>
      </c>
      <c r="DE19" s="24">
        <v>110</v>
      </c>
      <c r="DF19" s="24">
        <v>2974465</v>
      </c>
      <c r="DG19" s="24">
        <v>862205</v>
      </c>
      <c r="DH19" s="375">
        <v>151076</v>
      </c>
      <c r="DI19" s="24">
        <v>115</v>
      </c>
      <c r="DJ19" s="24">
        <v>3236450</v>
      </c>
      <c r="DK19" s="24">
        <v>876362</v>
      </c>
      <c r="DL19" s="375">
        <v>163806</v>
      </c>
      <c r="DM19" s="24">
        <v>116</v>
      </c>
      <c r="DN19" s="24">
        <v>3143463</v>
      </c>
      <c r="DO19" s="24">
        <v>917202</v>
      </c>
      <c r="DP19" s="375">
        <v>167953</v>
      </c>
      <c r="DQ19" s="24">
        <v>145</v>
      </c>
      <c r="DR19" s="24">
        <v>3851706</v>
      </c>
      <c r="DS19" s="24">
        <v>1008914</v>
      </c>
      <c r="DT19" s="375">
        <v>204892</v>
      </c>
      <c r="DU19" s="24">
        <v>140</v>
      </c>
      <c r="DV19" s="24">
        <v>3965187</v>
      </c>
      <c r="DW19" s="24">
        <v>1132895</v>
      </c>
      <c r="DX19" s="375">
        <v>202586</v>
      </c>
      <c r="DY19" s="24">
        <v>192</v>
      </c>
      <c r="DZ19" s="24">
        <v>5043124</v>
      </c>
      <c r="EA19" s="24">
        <v>1427247</v>
      </c>
      <c r="EB19" s="375">
        <v>275964</v>
      </c>
      <c r="EC19" s="24">
        <v>180</v>
      </c>
      <c r="ED19" s="24">
        <v>4830139</v>
      </c>
      <c r="EE19" s="24">
        <v>1261240</v>
      </c>
      <c r="EF19" s="375">
        <v>254301</v>
      </c>
      <c r="EG19" s="24">
        <v>230</v>
      </c>
      <c r="EH19" s="24">
        <v>6202114</v>
      </c>
      <c r="EI19" s="24">
        <v>1835539</v>
      </c>
      <c r="EJ19" s="375">
        <v>328050</v>
      </c>
      <c r="EK19" s="24">
        <v>273</v>
      </c>
      <c r="EL19" s="24">
        <v>7317523</v>
      </c>
      <c r="EM19" s="24">
        <v>2046626</v>
      </c>
      <c r="EN19" s="375">
        <v>387080</v>
      </c>
      <c r="EO19" s="24">
        <v>313</v>
      </c>
      <c r="EP19" s="24">
        <v>7964389</v>
      </c>
      <c r="EQ19" s="24">
        <v>2553570</v>
      </c>
      <c r="ER19" s="375">
        <v>438458</v>
      </c>
      <c r="ES19" s="24">
        <v>361</v>
      </c>
      <c r="ET19" s="24">
        <v>9414493</v>
      </c>
      <c r="EU19" s="24">
        <v>3063168</v>
      </c>
      <c r="EV19" s="375">
        <v>509491</v>
      </c>
      <c r="EW19" s="24">
        <v>439</v>
      </c>
      <c r="EX19" s="24">
        <v>11502428</v>
      </c>
      <c r="EY19" s="24">
        <v>3930818</v>
      </c>
      <c r="EZ19" s="375">
        <v>625969</v>
      </c>
      <c r="FA19" s="24">
        <v>497</v>
      </c>
      <c r="FB19" s="24">
        <v>13011166</v>
      </c>
      <c r="FC19" s="24">
        <v>4436759</v>
      </c>
      <c r="FD19" s="375">
        <v>698161</v>
      </c>
      <c r="FE19" s="390" t="s">
        <v>308</v>
      </c>
      <c r="FF19" s="24">
        <v>552</v>
      </c>
      <c r="FG19" s="24">
        <v>14273638</v>
      </c>
      <c r="FH19" s="24">
        <v>5434147</v>
      </c>
      <c r="FI19" s="375">
        <v>782246</v>
      </c>
      <c r="FJ19" s="24">
        <v>508</v>
      </c>
      <c r="FK19" s="24">
        <v>13458225</v>
      </c>
      <c r="FL19" s="24">
        <v>5234120</v>
      </c>
      <c r="FM19" s="375">
        <v>732203</v>
      </c>
      <c r="FN19" s="160" t="s">
        <v>310</v>
      </c>
      <c r="FO19" s="24">
        <v>629</v>
      </c>
      <c r="FP19" s="24">
        <v>16359679</v>
      </c>
      <c r="FQ19" s="24">
        <v>5731270</v>
      </c>
      <c r="FR19" s="375">
        <v>895298</v>
      </c>
      <c r="FS19" s="24">
        <v>736</v>
      </c>
      <c r="FT19" s="24">
        <v>19132970</v>
      </c>
      <c r="FU19" s="24">
        <v>7538568</v>
      </c>
      <c r="FV19" s="375">
        <v>1036771</v>
      </c>
      <c r="FW19" s="24">
        <v>616</v>
      </c>
      <c r="FX19" s="24">
        <v>15996967</v>
      </c>
      <c r="FY19" s="24">
        <v>6059952</v>
      </c>
      <c r="FZ19" s="375">
        <v>764743</v>
      </c>
      <c r="GA19" s="24">
        <v>809</v>
      </c>
      <c r="GB19" s="24">
        <v>18713824</v>
      </c>
      <c r="GC19" s="24">
        <v>6695028</v>
      </c>
      <c r="GD19" s="375">
        <v>924126</v>
      </c>
      <c r="GE19" s="24">
        <v>706</v>
      </c>
      <c r="GF19" s="24">
        <v>16523604</v>
      </c>
      <c r="GG19" s="24">
        <v>5799646</v>
      </c>
      <c r="GH19" s="375">
        <v>823702</v>
      </c>
      <c r="GI19" s="24">
        <v>920</v>
      </c>
      <c r="GJ19" s="24">
        <v>21405482</v>
      </c>
      <c r="GK19" s="24">
        <v>7285569</v>
      </c>
      <c r="GL19" s="375">
        <v>1047408</v>
      </c>
      <c r="GM19" s="24">
        <v>911</v>
      </c>
      <c r="GN19" s="24">
        <v>21279040</v>
      </c>
      <c r="GO19" s="24">
        <v>7431873</v>
      </c>
      <c r="GP19" s="375">
        <v>1054086</v>
      </c>
      <c r="GQ19" s="160" t="s">
        <v>310</v>
      </c>
      <c r="GR19" s="24">
        <v>1081</v>
      </c>
      <c r="GS19" s="24">
        <v>25271</v>
      </c>
      <c r="GT19" s="24">
        <v>8484</v>
      </c>
      <c r="GU19" s="375">
        <v>1233378</v>
      </c>
      <c r="GV19" s="160" t="s">
        <v>311</v>
      </c>
      <c r="GW19" s="24">
        <v>1030</v>
      </c>
      <c r="GX19" s="24">
        <v>47997</v>
      </c>
      <c r="GY19" s="24">
        <v>15920</v>
      </c>
      <c r="GZ19" s="375">
        <v>1776</v>
      </c>
      <c r="HA19" s="24">
        <v>1005</v>
      </c>
      <c r="HB19" s="24">
        <v>46802</v>
      </c>
      <c r="HC19" s="24">
        <v>15863</v>
      </c>
      <c r="HD19" s="375">
        <v>1332</v>
      </c>
      <c r="HE19" s="24">
        <v>1213</v>
      </c>
      <c r="HF19" s="24">
        <v>56741</v>
      </c>
      <c r="HG19" s="24">
        <v>19941</v>
      </c>
      <c r="HH19" s="375">
        <v>1457</v>
      </c>
      <c r="HI19" s="24">
        <v>1496</v>
      </c>
      <c r="HJ19" s="24">
        <v>70125</v>
      </c>
      <c r="HK19" s="24">
        <v>23338</v>
      </c>
      <c r="HL19" s="375">
        <v>1762</v>
      </c>
      <c r="HM19" s="24">
        <v>1403</v>
      </c>
      <c r="HN19" s="24">
        <v>65824</v>
      </c>
      <c r="HO19" s="24">
        <v>22121</v>
      </c>
      <c r="HP19" s="375">
        <v>1664</v>
      </c>
      <c r="HQ19" s="160" t="s">
        <v>312</v>
      </c>
      <c r="HR19" s="24">
        <v>977</v>
      </c>
      <c r="HS19" s="24">
        <v>90812</v>
      </c>
      <c r="HT19" s="24">
        <v>28270</v>
      </c>
      <c r="HU19" s="375">
        <v>6467</v>
      </c>
      <c r="HV19" s="24">
        <v>820</v>
      </c>
      <c r="HW19" s="24">
        <v>75636</v>
      </c>
      <c r="HX19" s="24">
        <v>21299</v>
      </c>
      <c r="HY19" s="375">
        <v>5568</v>
      </c>
      <c r="HZ19" s="24">
        <v>879</v>
      </c>
      <c r="IA19" s="24">
        <v>81336</v>
      </c>
      <c r="IB19" s="24">
        <v>24628</v>
      </c>
      <c r="IC19" s="375">
        <v>2371</v>
      </c>
      <c r="ID19" s="160" t="s">
        <v>313</v>
      </c>
      <c r="IE19" s="24">
        <v>405</v>
      </c>
      <c r="IF19" s="24">
        <v>40098</v>
      </c>
      <c r="IG19" s="24">
        <v>12965</v>
      </c>
      <c r="IH19" s="375">
        <v>2692</v>
      </c>
      <c r="II19" s="24">
        <v>462</v>
      </c>
      <c r="IJ19" s="24">
        <v>45305</v>
      </c>
      <c r="IK19" s="24">
        <v>15152</v>
      </c>
      <c r="IL19" s="375">
        <v>2281</v>
      </c>
      <c r="IM19" s="24">
        <v>560</v>
      </c>
      <c r="IN19" s="24">
        <v>55002</v>
      </c>
      <c r="IO19" s="24">
        <v>19523</v>
      </c>
      <c r="IP19" s="375">
        <v>2395</v>
      </c>
      <c r="IQ19" s="24">
        <v>598</v>
      </c>
      <c r="IR19" s="24">
        <v>59902</v>
      </c>
      <c r="IS19" s="24">
        <v>22725</v>
      </c>
      <c r="IT19" s="375">
        <v>2237</v>
      </c>
      <c r="IU19" s="24">
        <v>615</v>
      </c>
      <c r="IV19" s="24">
        <v>62682</v>
      </c>
      <c r="IW19" s="24">
        <v>26032</v>
      </c>
      <c r="IX19" s="375">
        <v>2294</v>
      </c>
      <c r="IY19" s="24">
        <v>712</v>
      </c>
      <c r="IZ19" s="24">
        <v>72096</v>
      </c>
      <c r="JA19" s="24">
        <v>28724</v>
      </c>
      <c r="JB19" s="375">
        <v>2649</v>
      </c>
      <c r="JC19" s="24">
        <v>379</v>
      </c>
      <c r="JD19" s="24">
        <v>40400</v>
      </c>
      <c r="JE19" s="24">
        <v>15242</v>
      </c>
      <c r="JF19" s="24">
        <v>1667</v>
      </c>
    </row>
    <row r="20" spans="1:266" s="24" customFormat="1" ht="13.8" x14ac:dyDescent="0.3">
      <c r="A20" s="103" t="s">
        <v>314</v>
      </c>
      <c r="B20" s="103"/>
      <c r="C20" s="93">
        <v>29708</v>
      </c>
      <c r="D20" s="24">
        <v>20820</v>
      </c>
      <c r="E20" s="389">
        <v>1466</v>
      </c>
      <c r="F20" s="390" t="s">
        <v>314</v>
      </c>
      <c r="H20" s="93">
        <v>817600</v>
      </c>
      <c r="I20" s="93">
        <v>215685</v>
      </c>
      <c r="J20" s="389">
        <v>30425</v>
      </c>
      <c r="K20" s="103"/>
      <c r="L20" s="93">
        <v>833173</v>
      </c>
      <c r="M20" s="93">
        <v>230636</v>
      </c>
      <c r="N20" s="389">
        <v>30589</v>
      </c>
      <c r="O20" s="24">
        <v>22</v>
      </c>
      <c r="P20" s="24">
        <v>785945</v>
      </c>
      <c r="Q20" s="24">
        <v>269690</v>
      </c>
      <c r="R20" s="375">
        <v>26922</v>
      </c>
      <c r="S20" s="24">
        <v>21</v>
      </c>
      <c r="T20" s="24">
        <v>646920</v>
      </c>
      <c r="U20" s="24">
        <v>211187</v>
      </c>
      <c r="V20" s="375">
        <v>24856</v>
      </c>
      <c r="W20" s="24">
        <v>45</v>
      </c>
      <c r="X20" s="24">
        <v>1483572</v>
      </c>
      <c r="Y20" s="24">
        <v>565609</v>
      </c>
      <c r="Z20" s="375">
        <v>54640</v>
      </c>
      <c r="AA20" s="24">
        <v>35</v>
      </c>
      <c r="AB20" s="24">
        <v>1105874</v>
      </c>
      <c r="AC20" s="24">
        <v>377855</v>
      </c>
      <c r="AD20" s="375">
        <v>42266</v>
      </c>
      <c r="AE20" s="24">
        <v>32</v>
      </c>
      <c r="AF20" s="24">
        <v>1078776</v>
      </c>
      <c r="AG20" s="24">
        <v>382076</v>
      </c>
      <c r="AH20" s="375">
        <v>41417</v>
      </c>
      <c r="AI20" s="24">
        <v>42</v>
      </c>
      <c r="AJ20" s="24">
        <v>1341433</v>
      </c>
      <c r="AK20" s="24">
        <v>391450</v>
      </c>
      <c r="AL20" s="375">
        <v>50974</v>
      </c>
      <c r="AM20" s="24">
        <v>48</v>
      </c>
      <c r="AN20" s="24">
        <v>1571105</v>
      </c>
      <c r="AO20" s="24">
        <v>392385</v>
      </c>
      <c r="AP20" s="375">
        <v>61708</v>
      </c>
      <c r="AQ20" s="24">
        <v>67</v>
      </c>
      <c r="AR20" s="24">
        <v>2183255</v>
      </c>
      <c r="AS20" s="24">
        <v>588779</v>
      </c>
      <c r="AT20" s="375">
        <v>83042</v>
      </c>
      <c r="AU20" s="24">
        <v>65</v>
      </c>
      <c r="AV20" s="24">
        <v>2074553</v>
      </c>
      <c r="AW20" s="24">
        <v>657259</v>
      </c>
      <c r="AX20" s="375">
        <v>75663</v>
      </c>
      <c r="AY20" s="375"/>
      <c r="AZ20" s="24">
        <v>52</v>
      </c>
      <c r="BA20" s="24">
        <v>1974054</v>
      </c>
      <c r="BB20" s="24">
        <v>896808</v>
      </c>
      <c r="BC20" s="375">
        <v>104998</v>
      </c>
      <c r="BD20" s="24">
        <v>61</v>
      </c>
      <c r="BE20" s="24">
        <v>1935095</v>
      </c>
      <c r="BF20" s="24">
        <v>533474</v>
      </c>
      <c r="BG20" s="375">
        <v>76673</v>
      </c>
      <c r="BH20" s="24">
        <v>68</v>
      </c>
      <c r="BI20" s="24">
        <v>2061744</v>
      </c>
      <c r="BJ20" s="24">
        <v>489071</v>
      </c>
      <c r="BK20" s="375">
        <v>85119</v>
      </c>
      <c r="BL20" s="24">
        <v>58</v>
      </c>
      <c r="BM20" s="24">
        <v>1840880</v>
      </c>
      <c r="BN20" s="24">
        <v>593094</v>
      </c>
      <c r="BO20" s="375">
        <v>70156</v>
      </c>
      <c r="BP20" s="24">
        <v>43</v>
      </c>
      <c r="BQ20" s="24">
        <v>1460704</v>
      </c>
      <c r="BR20" s="24">
        <v>463658</v>
      </c>
      <c r="BS20" s="375">
        <v>55029</v>
      </c>
      <c r="BT20" s="24">
        <v>55</v>
      </c>
      <c r="BU20" s="24">
        <v>1787141</v>
      </c>
      <c r="BV20" s="24">
        <v>396892</v>
      </c>
      <c r="BW20" s="375">
        <v>68136</v>
      </c>
      <c r="BX20" s="24">
        <v>50</v>
      </c>
      <c r="BY20" s="24">
        <v>1687674</v>
      </c>
      <c r="BZ20" s="24">
        <v>357859</v>
      </c>
      <c r="CA20" s="375">
        <v>62830</v>
      </c>
      <c r="CB20" s="24">
        <v>51</v>
      </c>
      <c r="CC20" s="24">
        <v>1724608</v>
      </c>
      <c r="CD20" s="24">
        <v>431113</v>
      </c>
      <c r="CE20" s="375">
        <v>61848</v>
      </c>
      <c r="CF20" s="24">
        <v>69</v>
      </c>
      <c r="CG20" s="24">
        <v>2174530</v>
      </c>
      <c r="CH20" s="24">
        <v>527653</v>
      </c>
      <c r="CI20" s="375">
        <v>81949</v>
      </c>
      <c r="CJ20" s="24">
        <v>64</v>
      </c>
      <c r="CK20" s="24">
        <v>2078637</v>
      </c>
      <c r="CL20" s="24">
        <v>527905</v>
      </c>
      <c r="CM20" s="375">
        <v>81138</v>
      </c>
      <c r="CN20" s="24">
        <v>76</v>
      </c>
      <c r="CO20" s="24">
        <v>2462514</v>
      </c>
      <c r="CP20" s="24">
        <v>572302</v>
      </c>
      <c r="CQ20" s="375">
        <v>97204</v>
      </c>
      <c r="CR20" s="24">
        <v>79</v>
      </c>
      <c r="CS20" s="24">
        <v>2524142</v>
      </c>
      <c r="CT20" s="24">
        <v>611437</v>
      </c>
      <c r="CU20" s="375">
        <v>95126</v>
      </c>
      <c r="CV20" s="24">
        <v>95</v>
      </c>
      <c r="CW20" s="24">
        <v>3813198</v>
      </c>
      <c r="CX20" s="24">
        <v>826735</v>
      </c>
      <c r="CY20" s="375">
        <v>127572</v>
      </c>
      <c r="CZ20" s="160" t="s">
        <v>315</v>
      </c>
      <c r="DA20" s="24">
        <v>68</v>
      </c>
      <c r="DB20" s="24">
        <v>2283178</v>
      </c>
      <c r="DC20" s="24">
        <v>550096</v>
      </c>
      <c r="DD20" s="375">
        <v>107766</v>
      </c>
      <c r="DE20" s="24">
        <v>83</v>
      </c>
      <c r="DF20" s="24">
        <v>2890041</v>
      </c>
      <c r="DG20" s="24">
        <v>759128</v>
      </c>
      <c r="DH20" s="375">
        <v>161781</v>
      </c>
      <c r="DI20" s="24">
        <v>64</v>
      </c>
      <c r="DJ20" s="24">
        <v>2136030</v>
      </c>
      <c r="DK20" s="24">
        <v>465559</v>
      </c>
      <c r="DL20" s="375">
        <v>127097</v>
      </c>
      <c r="DM20" s="24">
        <v>82</v>
      </c>
      <c r="DN20" s="24">
        <v>2661913</v>
      </c>
      <c r="DO20" s="24">
        <v>680990</v>
      </c>
      <c r="DP20" s="375">
        <v>162580</v>
      </c>
      <c r="DQ20" s="24">
        <v>115</v>
      </c>
      <c r="DR20" s="24">
        <v>3864642</v>
      </c>
      <c r="DS20" s="24">
        <v>925333</v>
      </c>
      <c r="DT20" s="375">
        <v>234458</v>
      </c>
      <c r="DU20" s="24">
        <v>82</v>
      </c>
      <c r="DV20" s="24">
        <v>2757225</v>
      </c>
      <c r="DW20" s="24">
        <v>640523</v>
      </c>
      <c r="DX20" s="375">
        <v>166526</v>
      </c>
      <c r="DY20" s="24">
        <v>101</v>
      </c>
      <c r="DZ20" s="24">
        <v>3355565</v>
      </c>
      <c r="EA20" s="24">
        <v>799456</v>
      </c>
      <c r="EB20" s="375">
        <v>207942</v>
      </c>
      <c r="EC20" s="24">
        <v>122</v>
      </c>
      <c r="ED20" s="24">
        <v>4051289</v>
      </c>
      <c r="EE20" s="24">
        <v>1080719</v>
      </c>
      <c r="EF20" s="375">
        <v>241330</v>
      </c>
      <c r="EG20" s="24">
        <v>142</v>
      </c>
      <c r="EH20" s="24">
        <v>4654817</v>
      </c>
      <c r="EI20" s="24">
        <v>1367081</v>
      </c>
      <c r="EJ20" s="375">
        <v>284285</v>
      </c>
      <c r="EK20" s="24">
        <v>168</v>
      </c>
      <c r="EL20" s="24">
        <v>5563500</v>
      </c>
      <c r="EM20" s="24">
        <v>1523117</v>
      </c>
      <c r="EN20" s="375">
        <v>341138</v>
      </c>
      <c r="EO20" s="24">
        <v>196</v>
      </c>
      <c r="EP20" s="24">
        <v>6732472</v>
      </c>
      <c r="EQ20" s="24">
        <v>2025062</v>
      </c>
      <c r="ER20" s="375">
        <v>387630</v>
      </c>
      <c r="ES20" s="24">
        <v>215</v>
      </c>
      <c r="ET20" s="24">
        <v>6909421</v>
      </c>
      <c r="EU20" s="24">
        <v>2164699</v>
      </c>
      <c r="EV20" s="375">
        <v>425124</v>
      </c>
      <c r="EW20" s="24">
        <v>267</v>
      </c>
      <c r="EX20" s="24">
        <v>8888025</v>
      </c>
      <c r="EY20" s="24">
        <v>2999826</v>
      </c>
      <c r="EZ20" s="375">
        <v>543185</v>
      </c>
      <c r="FA20" s="24">
        <v>321</v>
      </c>
      <c r="FB20" s="24">
        <v>10566169</v>
      </c>
      <c r="FC20" s="24">
        <v>3520412</v>
      </c>
      <c r="FD20" s="375">
        <v>642892</v>
      </c>
      <c r="FE20" s="390" t="s">
        <v>314</v>
      </c>
      <c r="FF20" s="24">
        <v>310</v>
      </c>
      <c r="FG20" s="24">
        <v>9977188</v>
      </c>
      <c r="FH20" s="24">
        <v>3586143</v>
      </c>
      <c r="FI20" s="375">
        <v>620356</v>
      </c>
      <c r="FJ20" s="24">
        <v>352</v>
      </c>
      <c r="FK20" s="24">
        <v>11462548</v>
      </c>
      <c r="FL20" s="24">
        <v>4266586</v>
      </c>
      <c r="FM20" s="375">
        <v>715205</v>
      </c>
      <c r="FN20" s="160" t="s">
        <v>316</v>
      </c>
      <c r="FO20" s="24">
        <v>399</v>
      </c>
      <c r="FP20" s="24">
        <v>12909234</v>
      </c>
      <c r="FQ20" s="24">
        <v>5022515</v>
      </c>
      <c r="FR20" s="375">
        <v>804187</v>
      </c>
      <c r="FS20" s="24">
        <v>437</v>
      </c>
      <c r="FT20" s="24">
        <v>14229387</v>
      </c>
      <c r="FU20" s="24">
        <v>5434652</v>
      </c>
      <c r="FV20" s="375">
        <v>880443</v>
      </c>
      <c r="FW20" s="24">
        <v>379</v>
      </c>
      <c r="FX20" s="24">
        <v>12532319</v>
      </c>
      <c r="FY20" s="24">
        <v>4472893</v>
      </c>
      <c r="FZ20" s="375">
        <v>690312</v>
      </c>
      <c r="GA20" s="24">
        <v>523</v>
      </c>
      <c r="GB20" s="24">
        <v>14944750</v>
      </c>
      <c r="GC20" s="24">
        <v>5077108</v>
      </c>
      <c r="GD20" s="375">
        <v>849179</v>
      </c>
      <c r="GE20" s="24">
        <v>514</v>
      </c>
      <c r="GF20" s="24">
        <v>14706529</v>
      </c>
      <c r="GG20" s="24">
        <v>5064880</v>
      </c>
      <c r="GH20" s="375">
        <v>827778</v>
      </c>
      <c r="GI20" s="24">
        <v>616</v>
      </c>
      <c r="GJ20" s="24">
        <v>17514345</v>
      </c>
      <c r="GK20" s="24">
        <v>5736367</v>
      </c>
      <c r="GL20" s="375">
        <v>1003734</v>
      </c>
      <c r="GM20" s="24">
        <v>658</v>
      </c>
      <c r="GN20" s="24">
        <v>18679425</v>
      </c>
      <c r="GO20" s="24">
        <v>6056479</v>
      </c>
      <c r="GP20" s="375">
        <v>1067612</v>
      </c>
      <c r="GQ20" s="160" t="s">
        <v>316</v>
      </c>
      <c r="GR20" s="24">
        <v>682</v>
      </c>
      <c r="GS20" s="24">
        <v>19348</v>
      </c>
      <c r="GT20" s="24">
        <v>6794</v>
      </c>
      <c r="GU20" s="375">
        <v>1094610</v>
      </c>
      <c r="GV20" s="160" t="s">
        <v>291</v>
      </c>
      <c r="GW20" s="24">
        <v>763</v>
      </c>
      <c r="GX20" s="24">
        <v>43483</v>
      </c>
      <c r="GY20" s="24">
        <v>14502</v>
      </c>
      <c r="GZ20" s="375">
        <v>2025</v>
      </c>
      <c r="HA20" s="24">
        <v>797</v>
      </c>
      <c r="HB20" s="24">
        <v>45639</v>
      </c>
      <c r="HC20" s="24">
        <v>14967</v>
      </c>
      <c r="HD20" s="375">
        <v>1857</v>
      </c>
      <c r="HE20" s="24">
        <v>801</v>
      </c>
      <c r="HF20" s="24">
        <v>45658</v>
      </c>
      <c r="HG20" s="24">
        <v>14944</v>
      </c>
      <c r="HH20" s="375">
        <v>1765</v>
      </c>
      <c r="HI20" s="24">
        <v>1005</v>
      </c>
      <c r="HJ20" s="24">
        <v>57274</v>
      </c>
      <c r="HK20" s="24">
        <v>18127</v>
      </c>
      <c r="HL20" s="375">
        <v>2163</v>
      </c>
      <c r="HM20" s="24">
        <v>1018</v>
      </c>
      <c r="HN20" s="24">
        <v>58339</v>
      </c>
      <c r="HO20" s="24">
        <v>18233</v>
      </c>
      <c r="HP20" s="375">
        <v>2215</v>
      </c>
      <c r="HQ20" s="160" t="s">
        <v>317</v>
      </c>
      <c r="HR20" s="24">
        <v>557</v>
      </c>
      <c r="HS20" s="24">
        <v>63029</v>
      </c>
      <c r="HT20" s="24">
        <v>20056</v>
      </c>
      <c r="HU20" s="375">
        <v>5571</v>
      </c>
      <c r="HV20" s="24">
        <v>522</v>
      </c>
      <c r="HW20" s="24">
        <v>59223</v>
      </c>
      <c r="HX20" s="24">
        <v>17496</v>
      </c>
      <c r="HY20" s="375">
        <v>5126</v>
      </c>
      <c r="HZ20" s="24">
        <v>573</v>
      </c>
      <c r="IA20" s="24">
        <v>64294</v>
      </c>
      <c r="IB20" s="24">
        <v>18586</v>
      </c>
      <c r="IC20" s="375">
        <v>2270</v>
      </c>
      <c r="ID20" s="160" t="s">
        <v>317</v>
      </c>
      <c r="IE20" s="24">
        <v>537</v>
      </c>
      <c r="IF20" s="24">
        <v>60440</v>
      </c>
      <c r="IG20" s="24">
        <v>16719</v>
      </c>
      <c r="IH20" s="375">
        <v>4850</v>
      </c>
      <c r="II20" s="24">
        <v>662</v>
      </c>
      <c r="IJ20" s="24">
        <v>74331</v>
      </c>
      <c r="IK20" s="24">
        <v>25613</v>
      </c>
      <c r="IL20" s="375">
        <v>4531</v>
      </c>
      <c r="IM20" s="24">
        <v>851</v>
      </c>
      <c r="IN20" s="24">
        <v>95893</v>
      </c>
      <c r="IO20" s="24">
        <v>35649</v>
      </c>
      <c r="IP20" s="375">
        <v>5168</v>
      </c>
      <c r="IQ20" s="24">
        <v>851</v>
      </c>
      <c r="IR20" s="24">
        <v>97251</v>
      </c>
      <c r="IS20" s="24">
        <v>36810</v>
      </c>
      <c r="IT20" s="375">
        <v>4690</v>
      </c>
      <c r="IU20" s="24">
        <v>904</v>
      </c>
      <c r="IV20" s="24">
        <v>104342</v>
      </c>
      <c r="IW20" s="24">
        <v>40593</v>
      </c>
      <c r="IX20" s="375">
        <v>4921</v>
      </c>
      <c r="IY20" s="24">
        <v>1063</v>
      </c>
      <c r="IZ20" s="24">
        <v>124496</v>
      </c>
      <c r="JA20" s="24">
        <v>47997</v>
      </c>
      <c r="JB20" s="375">
        <v>5586</v>
      </c>
      <c r="JC20" s="24">
        <v>601</v>
      </c>
      <c r="JD20" s="24">
        <v>73140</v>
      </c>
      <c r="JE20" s="24">
        <v>28349</v>
      </c>
      <c r="JF20" s="24">
        <v>3618</v>
      </c>
    </row>
    <row r="21" spans="1:266" s="24" customFormat="1" ht="13.8" x14ac:dyDescent="0.3">
      <c r="A21" s="103" t="s">
        <v>318</v>
      </c>
      <c r="B21" s="103"/>
      <c r="C21" s="93">
        <v>65780</v>
      </c>
      <c r="D21" s="24">
        <v>1495</v>
      </c>
      <c r="E21" s="389">
        <v>3850</v>
      </c>
      <c r="F21" s="390" t="s">
        <v>318</v>
      </c>
      <c r="H21" s="93">
        <v>868574</v>
      </c>
      <c r="I21" s="93">
        <v>281441</v>
      </c>
      <c r="J21" s="389">
        <v>43155</v>
      </c>
      <c r="K21" s="103"/>
      <c r="L21" s="93">
        <v>1353154</v>
      </c>
      <c r="M21" s="93">
        <v>385306</v>
      </c>
      <c r="N21" s="389">
        <v>58312</v>
      </c>
      <c r="O21" s="24">
        <v>35</v>
      </c>
      <c r="P21" s="24">
        <v>1462659</v>
      </c>
      <c r="Q21" s="24">
        <v>463033</v>
      </c>
      <c r="R21" s="375">
        <v>68686</v>
      </c>
      <c r="S21" s="24">
        <v>23</v>
      </c>
      <c r="T21" s="24">
        <v>897942</v>
      </c>
      <c r="U21" s="24">
        <v>376584</v>
      </c>
      <c r="V21" s="375">
        <v>44055</v>
      </c>
      <c r="W21" s="24">
        <v>49</v>
      </c>
      <c r="X21" s="24">
        <v>1987729</v>
      </c>
      <c r="Y21" s="24">
        <v>487669</v>
      </c>
      <c r="Z21" s="375">
        <v>91895</v>
      </c>
      <c r="AA21" s="24">
        <v>48</v>
      </c>
      <c r="AB21" s="24">
        <v>1993259</v>
      </c>
      <c r="AC21" s="24">
        <v>514521</v>
      </c>
      <c r="AD21" s="375">
        <v>88818</v>
      </c>
      <c r="AE21" s="24">
        <v>38</v>
      </c>
      <c r="AF21" s="24">
        <v>1618753</v>
      </c>
      <c r="AG21" s="24">
        <v>497165</v>
      </c>
      <c r="AH21" s="375">
        <v>75878</v>
      </c>
      <c r="AI21" s="24">
        <v>60</v>
      </c>
      <c r="AJ21" s="24">
        <v>2395660</v>
      </c>
      <c r="AK21" s="24">
        <v>696966</v>
      </c>
      <c r="AL21" s="375">
        <v>110070</v>
      </c>
      <c r="AM21" s="24">
        <v>52</v>
      </c>
      <c r="AN21" s="24">
        <v>2122689</v>
      </c>
      <c r="AO21" s="24">
        <v>701720</v>
      </c>
      <c r="AP21" s="375">
        <v>97777</v>
      </c>
      <c r="AQ21" s="24">
        <v>50</v>
      </c>
      <c r="AR21" s="24">
        <v>1916224</v>
      </c>
      <c r="AS21" s="24">
        <v>646696</v>
      </c>
      <c r="AT21" s="375">
        <v>95834</v>
      </c>
      <c r="AU21" s="24">
        <v>54</v>
      </c>
      <c r="AV21" s="24">
        <v>2359905</v>
      </c>
      <c r="AW21" s="24">
        <v>664816</v>
      </c>
      <c r="AX21" s="375">
        <v>101424</v>
      </c>
      <c r="AY21" s="375"/>
      <c r="AZ21" s="24">
        <v>88</v>
      </c>
      <c r="BA21" s="24">
        <v>3582682</v>
      </c>
      <c r="BB21" s="24">
        <v>936998</v>
      </c>
      <c r="BC21" s="375">
        <v>170770</v>
      </c>
      <c r="BD21" s="24">
        <v>68</v>
      </c>
      <c r="BE21" s="24">
        <v>2793183</v>
      </c>
      <c r="BF21" s="24">
        <v>900421</v>
      </c>
      <c r="BG21" s="375">
        <v>132009</v>
      </c>
      <c r="BH21" s="24">
        <v>72</v>
      </c>
      <c r="BI21" s="24">
        <v>2956570</v>
      </c>
      <c r="BJ21" s="24">
        <v>954420</v>
      </c>
      <c r="BK21" s="375">
        <v>140606</v>
      </c>
      <c r="BL21" s="24">
        <v>57</v>
      </c>
      <c r="BM21" s="24">
        <v>2442266</v>
      </c>
      <c r="BN21" s="24">
        <v>754230</v>
      </c>
      <c r="BO21" s="375">
        <v>109263</v>
      </c>
      <c r="BP21" s="24">
        <v>55</v>
      </c>
      <c r="BQ21" s="24">
        <v>2240003</v>
      </c>
      <c r="BR21" s="24">
        <v>503719</v>
      </c>
      <c r="BS21" s="375">
        <v>106452</v>
      </c>
      <c r="BT21" s="24">
        <v>56</v>
      </c>
      <c r="BU21" s="24">
        <v>2320840</v>
      </c>
      <c r="BV21" s="24">
        <v>557419</v>
      </c>
      <c r="BW21" s="375">
        <v>116638</v>
      </c>
      <c r="BX21" s="24">
        <v>66</v>
      </c>
      <c r="BY21" s="24">
        <v>2837484</v>
      </c>
      <c r="BZ21" s="24">
        <v>641858</v>
      </c>
      <c r="CA21" s="375">
        <v>127568</v>
      </c>
      <c r="CB21" s="24">
        <v>57</v>
      </c>
      <c r="CC21" s="24">
        <v>2534407</v>
      </c>
      <c r="CD21" s="24">
        <v>646448</v>
      </c>
      <c r="CE21" s="375">
        <v>119948</v>
      </c>
      <c r="CF21" s="24">
        <v>74</v>
      </c>
      <c r="CG21" s="24">
        <v>3112359</v>
      </c>
      <c r="CH21" s="24">
        <v>680380</v>
      </c>
      <c r="CI21" s="375">
        <v>142681</v>
      </c>
      <c r="CJ21" s="24">
        <v>60</v>
      </c>
      <c r="CK21" s="24">
        <v>2826124</v>
      </c>
      <c r="CL21" s="24">
        <v>710304</v>
      </c>
      <c r="CM21" s="375">
        <v>118120</v>
      </c>
      <c r="CN21" s="24">
        <v>68</v>
      </c>
      <c r="CO21" s="24">
        <v>2946613</v>
      </c>
      <c r="CP21" s="24">
        <v>693738</v>
      </c>
      <c r="CQ21" s="375">
        <v>122925</v>
      </c>
      <c r="CR21" s="24">
        <v>85</v>
      </c>
      <c r="CS21" s="24">
        <v>3561973</v>
      </c>
      <c r="CT21" s="24">
        <v>878753</v>
      </c>
      <c r="CU21" s="375">
        <v>161756</v>
      </c>
      <c r="CV21" s="24">
        <v>105</v>
      </c>
      <c r="CW21" s="24">
        <v>4704820</v>
      </c>
      <c r="CX21" s="24">
        <v>1116464</v>
      </c>
      <c r="CY21" s="375">
        <v>201571</v>
      </c>
      <c r="CZ21" s="160" t="s">
        <v>319</v>
      </c>
      <c r="DA21" s="24">
        <v>82</v>
      </c>
      <c r="DB21" s="24">
        <v>3402320</v>
      </c>
      <c r="DC21" s="24">
        <v>723971</v>
      </c>
      <c r="DD21" s="375">
        <v>190992</v>
      </c>
      <c r="DE21" s="24">
        <v>78</v>
      </c>
      <c r="DF21" s="24">
        <v>3440419</v>
      </c>
      <c r="DG21" s="24">
        <v>733553</v>
      </c>
      <c r="DH21" s="375">
        <v>219378</v>
      </c>
      <c r="DI21" s="24">
        <v>79</v>
      </c>
      <c r="DJ21" s="24">
        <v>3502337</v>
      </c>
      <c r="DK21" s="24">
        <v>807876</v>
      </c>
      <c r="DL21" s="375">
        <v>241881</v>
      </c>
      <c r="DM21" s="24">
        <v>84</v>
      </c>
      <c r="DN21" s="24">
        <v>3652246</v>
      </c>
      <c r="DO21" s="24">
        <v>1026042</v>
      </c>
      <c r="DP21" s="375">
        <v>257230</v>
      </c>
      <c r="DQ21" s="24">
        <v>95</v>
      </c>
      <c r="DR21" s="24">
        <v>3907124</v>
      </c>
      <c r="DS21" s="24">
        <v>941088</v>
      </c>
      <c r="DT21" s="375">
        <v>280756</v>
      </c>
      <c r="DU21" s="24">
        <v>112</v>
      </c>
      <c r="DV21" s="24">
        <v>4700337</v>
      </c>
      <c r="DW21" s="24">
        <v>1354731</v>
      </c>
      <c r="DX21" s="375">
        <v>341991</v>
      </c>
      <c r="DY21" s="24">
        <v>117</v>
      </c>
      <c r="DZ21" s="24">
        <v>5327646</v>
      </c>
      <c r="EA21" s="24">
        <v>1111793</v>
      </c>
      <c r="EB21" s="375">
        <v>360417</v>
      </c>
      <c r="EC21" s="24">
        <v>114</v>
      </c>
      <c r="ED21" s="24">
        <v>4613389</v>
      </c>
      <c r="EE21" s="24">
        <v>1028730</v>
      </c>
      <c r="EF21" s="375">
        <v>343934</v>
      </c>
      <c r="EG21" s="24">
        <v>138</v>
      </c>
      <c r="EH21" s="24">
        <v>5821147</v>
      </c>
      <c r="EI21" s="24">
        <v>1527394</v>
      </c>
      <c r="EJ21" s="375">
        <v>412465</v>
      </c>
      <c r="EK21" s="24">
        <v>152</v>
      </c>
      <c r="EL21" s="24">
        <v>6424285</v>
      </c>
      <c r="EM21" s="24">
        <v>1493127</v>
      </c>
      <c r="EN21" s="375">
        <v>452374</v>
      </c>
      <c r="EO21" s="24">
        <v>190</v>
      </c>
      <c r="EP21" s="24">
        <v>7641755</v>
      </c>
      <c r="EQ21" s="24">
        <v>2233067</v>
      </c>
      <c r="ER21" s="375">
        <v>570554</v>
      </c>
      <c r="ES21" s="24">
        <v>240</v>
      </c>
      <c r="ET21" s="24">
        <v>9960800</v>
      </c>
      <c r="EU21" s="24">
        <v>2932045</v>
      </c>
      <c r="EV21" s="375">
        <v>742309</v>
      </c>
      <c r="EW21" s="24">
        <v>337</v>
      </c>
      <c r="EX21" s="24">
        <v>13976683</v>
      </c>
      <c r="EY21" s="24">
        <v>4466024</v>
      </c>
      <c r="EZ21" s="375">
        <v>1023321</v>
      </c>
      <c r="FA21" s="24">
        <v>339</v>
      </c>
      <c r="FB21" s="24">
        <v>14009781</v>
      </c>
      <c r="FC21" s="24">
        <v>4719385</v>
      </c>
      <c r="FD21" s="375">
        <v>1012847</v>
      </c>
      <c r="FE21" s="390" t="s">
        <v>318</v>
      </c>
      <c r="FF21" s="24">
        <v>392</v>
      </c>
      <c r="FG21" s="24">
        <v>16465261</v>
      </c>
      <c r="FH21" s="24">
        <v>5455320</v>
      </c>
      <c r="FI21" s="375">
        <v>1185099</v>
      </c>
      <c r="FJ21" s="24">
        <v>397</v>
      </c>
      <c r="FK21" s="24">
        <v>16422254</v>
      </c>
      <c r="FL21" s="24">
        <v>5803770</v>
      </c>
      <c r="FM21" s="375">
        <v>1186177</v>
      </c>
      <c r="FN21" s="160" t="s">
        <v>281</v>
      </c>
      <c r="FO21" s="24">
        <v>511</v>
      </c>
      <c r="FP21" s="24">
        <v>21656225</v>
      </c>
      <c r="FQ21" s="24">
        <v>7150325</v>
      </c>
      <c r="FR21" s="375">
        <v>1557530</v>
      </c>
      <c r="FS21" s="24">
        <v>554</v>
      </c>
      <c r="FT21" s="24">
        <v>23017541</v>
      </c>
      <c r="FU21" s="24">
        <v>7423175</v>
      </c>
      <c r="FV21" s="375">
        <v>1669658</v>
      </c>
      <c r="FW21" s="24">
        <v>493</v>
      </c>
      <c r="FX21" s="24">
        <v>20224973</v>
      </c>
      <c r="FY21" s="24">
        <v>6751419</v>
      </c>
      <c r="FZ21" s="375">
        <v>1272282</v>
      </c>
      <c r="GA21" s="24">
        <v>629</v>
      </c>
      <c r="GB21" s="24">
        <v>22688896</v>
      </c>
      <c r="GC21" s="24">
        <v>7673456</v>
      </c>
      <c r="GD21" s="375">
        <v>1507851</v>
      </c>
      <c r="GE21" s="24">
        <v>616</v>
      </c>
      <c r="GF21" s="24">
        <v>22151606</v>
      </c>
      <c r="GG21" s="24">
        <v>7442713</v>
      </c>
      <c r="GH21" s="375">
        <v>1441311</v>
      </c>
      <c r="GI21" s="24">
        <v>811</v>
      </c>
      <c r="GJ21" s="24">
        <v>29023546</v>
      </c>
      <c r="GK21" s="24">
        <v>9215183</v>
      </c>
      <c r="GL21" s="375">
        <v>1890438</v>
      </c>
      <c r="GM21" s="24">
        <v>771</v>
      </c>
      <c r="GN21" s="24">
        <v>27557054</v>
      </c>
      <c r="GO21" s="24">
        <v>8597382</v>
      </c>
      <c r="GP21" s="375">
        <v>1813666</v>
      </c>
      <c r="GQ21" s="160" t="s">
        <v>281</v>
      </c>
      <c r="GR21" s="24">
        <v>841</v>
      </c>
      <c r="GS21" s="24">
        <v>30099</v>
      </c>
      <c r="GT21" s="24">
        <v>9458</v>
      </c>
      <c r="GU21" s="375">
        <v>1957288</v>
      </c>
      <c r="GV21" s="160" t="s">
        <v>320</v>
      </c>
      <c r="GW21" s="24">
        <v>874</v>
      </c>
      <c r="GX21" s="24">
        <v>62747</v>
      </c>
      <c r="GY21" s="24">
        <v>19425</v>
      </c>
      <c r="GZ21" s="375">
        <v>3712</v>
      </c>
      <c r="HA21" s="24">
        <v>901</v>
      </c>
      <c r="HB21" s="24">
        <v>64603</v>
      </c>
      <c r="HC21" s="24">
        <v>21437</v>
      </c>
      <c r="HD21" s="375">
        <v>3542</v>
      </c>
      <c r="HE21" s="24">
        <v>1085</v>
      </c>
      <c r="HF21" s="24">
        <v>77780</v>
      </c>
      <c r="HG21" s="24">
        <v>25726</v>
      </c>
      <c r="HH21" s="375">
        <v>4112</v>
      </c>
      <c r="HI21" s="24">
        <v>1283</v>
      </c>
      <c r="HJ21" s="24">
        <v>92997</v>
      </c>
      <c r="HK21" s="24">
        <v>28656</v>
      </c>
      <c r="HL21" s="375">
        <v>4925</v>
      </c>
      <c r="HM21" s="24">
        <v>1178</v>
      </c>
      <c r="HN21" s="24">
        <v>85483</v>
      </c>
      <c r="HO21" s="24">
        <v>26573</v>
      </c>
      <c r="HP21" s="375">
        <v>4435</v>
      </c>
      <c r="HQ21" s="160" t="s">
        <v>321</v>
      </c>
      <c r="HR21" s="24">
        <v>414</v>
      </c>
      <c r="HS21" s="24">
        <v>55674</v>
      </c>
      <c r="HT21" s="24">
        <v>17228</v>
      </c>
      <c r="HU21" s="375">
        <v>5490</v>
      </c>
      <c r="HV21" s="24">
        <v>397</v>
      </c>
      <c r="HW21" s="24">
        <v>53203</v>
      </c>
      <c r="HX21" s="24">
        <v>14457</v>
      </c>
      <c r="HY21" s="375">
        <v>5467</v>
      </c>
      <c r="HZ21" s="24">
        <v>354</v>
      </c>
      <c r="IA21" s="24">
        <v>46900</v>
      </c>
      <c r="IB21" s="24">
        <v>12217</v>
      </c>
      <c r="IC21" s="375">
        <v>1756</v>
      </c>
      <c r="ID21" s="160" t="s">
        <v>322</v>
      </c>
      <c r="IE21" s="24">
        <v>347</v>
      </c>
      <c r="IF21" s="24">
        <v>46016</v>
      </c>
      <c r="IG21" s="24">
        <v>13069</v>
      </c>
      <c r="IH21" s="375">
        <v>4196</v>
      </c>
      <c r="II21" s="24">
        <v>416</v>
      </c>
      <c r="IJ21" s="24">
        <v>56008</v>
      </c>
      <c r="IK21" s="24">
        <v>17843</v>
      </c>
      <c r="IL21" s="375">
        <v>4103</v>
      </c>
      <c r="IM21" s="24">
        <v>587</v>
      </c>
      <c r="IN21" s="24">
        <v>78935</v>
      </c>
      <c r="IO21" s="24">
        <v>26835</v>
      </c>
      <c r="IP21" s="375">
        <v>5341</v>
      </c>
      <c r="IQ21" s="24">
        <v>680</v>
      </c>
      <c r="IR21" s="24">
        <v>92792</v>
      </c>
      <c r="IS21" s="24">
        <v>34625</v>
      </c>
      <c r="IT21" s="375">
        <v>5537</v>
      </c>
      <c r="IU21" s="24">
        <v>593</v>
      </c>
      <c r="IV21" s="24">
        <v>80414</v>
      </c>
      <c r="IW21" s="24">
        <v>30576</v>
      </c>
      <c r="IX21" s="375">
        <v>5027</v>
      </c>
      <c r="IY21" s="24">
        <v>755</v>
      </c>
      <c r="IZ21" s="24">
        <v>104510</v>
      </c>
      <c r="JA21" s="24">
        <v>39469</v>
      </c>
      <c r="JB21" s="375">
        <v>6020</v>
      </c>
      <c r="JC21" s="24">
        <v>441</v>
      </c>
      <c r="JD21" s="24">
        <v>63709</v>
      </c>
      <c r="JE21" s="24">
        <v>24619</v>
      </c>
      <c r="JF21" s="24">
        <v>3955</v>
      </c>
    </row>
    <row r="22" spans="1:266" s="24" customFormat="1" ht="13.8" x14ac:dyDescent="0.3">
      <c r="A22" s="103" t="s">
        <v>323</v>
      </c>
      <c r="B22" s="103"/>
      <c r="C22" s="93">
        <v>182385</v>
      </c>
      <c r="D22" s="24">
        <v>34147</v>
      </c>
      <c r="E22" s="389">
        <v>10640</v>
      </c>
      <c r="F22" s="390" t="s">
        <v>323</v>
      </c>
      <c r="H22" s="93">
        <v>269663</v>
      </c>
      <c r="I22" s="93">
        <v>27219</v>
      </c>
      <c r="J22" s="389">
        <v>15911</v>
      </c>
      <c r="K22" s="103"/>
      <c r="L22" s="93">
        <v>779671</v>
      </c>
      <c r="M22" s="93">
        <v>359284</v>
      </c>
      <c r="N22" s="389">
        <v>42180</v>
      </c>
      <c r="O22" s="24">
        <v>21</v>
      </c>
      <c r="P22" s="24">
        <v>1196847</v>
      </c>
      <c r="Q22" s="24">
        <v>346710</v>
      </c>
      <c r="R22" s="375">
        <v>66797</v>
      </c>
      <c r="S22" s="24">
        <v>20</v>
      </c>
      <c r="T22" s="24">
        <v>1056082</v>
      </c>
      <c r="U22" s="24">
        <v>295256</v>
      </c>
      <c r="V22" s="375">
        <v>57856</v>
      </c>
      <c r="W22" s="24">
        <v>25</v>
      </c>
      <c r="X22" s="24">
        <v>1314876</v>
      </c>
      <c r="Y22" s="24">
        <v>341136</v>
      </c>
      <c r="Z22" s="375">
        <v>76370</v>
      </c>
      <c r="AA22" s="24">
        <v>18</v>
      </c>
      <c r="AB22" s="24">
        <v>950005</v>
      </c>
      <c r="AC22" s="24">
        <v>210275</v>
      </c>
      <c r="AD22" s="375">
        <v>57626</v>
      </c>
      <c r="AE22" s="24">
        <v>30</v>
      </c>
      <c r="AF22" s="24">
        <v>1615531</v>
      </c>
      <c r="AG22" s="24">
        <v>519186</v>
      </c>
      <c r="AH22" s="375">
        <v>94695</v>
      </c>
      <c r="AI22" s="24">
        <v>33</v>
      </c>
      <c r="AJ22" s="24">
        <v>1877284</v>
      </c>
      <c r="AK22" s="24">
        <v>450950</v>
      </c>
      <c r="AL22" s="375">
        <v>107192</v>
      </c>
      <c r="AM22" s="24">
        <v>32</v>
      </c>
      <c r="AN22" s="24">
        <v>1789456</v>
      </c>
      <c r="AO22" s="24">
        <v>615158</v>
      </c>
      <c r="AP22" s="375">
        <v>93803</v>
      </c>
      <c r="AQ22" s="24">
        <v>44</v>
      </c>
      <c r="AR22" s="24">
        <v>2433395</v>
      </c>
      <c r="AS22" s="24">
        <v>838324</v>
      </c>
      <c r="AT22" s="375">
        <v>144323</v>
      </c>
      <c r="AU22" s="24">
        <v>34</v>
      </c>
      <c r="AV22" s="24">
        <v>1752358</v>
      </c>
      <c r="AW22" s="24">
        <v>470904</v>
      </c>
      <c r="AX22" s="375">
        <v>106101</v>
      </c>
      <c r="AY22" s="375"/>
      <c r="AZ22" s="24">
        <v>37</v>
      </c>
      <c r="BA22" s="24">
        <v>1984870</v>
      </c>
      <c r="BB22" s="24">
        <v>528430</v>
      </c>
      <c r="BC22" s="375">
        <v>110167</v>
      </c>
      <c r="BD22" s="24">
        <v>33</v>
      </c>
      <c r="BE22" s="24">
        <v>1688494</v>
      </c>
      <c r="BF22" s="24">
        <v>337220</v>
      </c>
      <c r="BG22" s="375">
        <v>97984</v>
      </c>
      <c r="BH22" s="24">
        <v>53</v>
      </c>
      <c r="BI22" s="24">
        <v>2863527</v>
      </c>
      <c r="BJ22" s="24">
        <v>630148</v>
      </c>
      <c r="BK22" s="375">
        <v>176200</v>
      </c>
      <c r="BL22" s="24">
        <v>35</v>
      </c>
      <c r="BM22" s="24">
        <v>2061892</v>
      </c>
      <c r="BN22" s="24">
        <v>523559</v>
      </c>
      <c r="BO22" s="375">
        <v>114490</v>
      </c>
      <c r="BP22" s="24">
        <v>26</v>
      </c>
      <c r="BQ22" s="24">
        <v>1451730</v>
      </c>
      <c r="BR22" s="24">
        <v>249948</v>
      </c>
      <c r="BS22" s="375">
        <v>82155</v>
      </c>
      <c r="BT22" s="24">
        <v>10</v>
      </c>
      <c r="BU22" s="24">
        <v>550835</v>
      </c>
      <c r="BV22" s="24">
        <v>191736</v>
      </c>
      <c r="BW22" s="375">
        <v>33831</v>
      </c>
      <c r="BX22" s="24">
        <v>28</v>
      </c>
      <c r="BY22" s="24">
        <v>1585832</v>
      </c>
      <c r="BZ22" s="24">
        <v>271377</v>
      </c>
      <c r="CA22" s="375">
        <v>85051</v>
      </c>
      <c r="CB22" s="24">
        <v>48</v>
      </c>
      <c r="CC22" s="24">
        <v>2582481</v>
      </c>
      <c r="CD22" s="24">
        <v>397885</v>
      </c>
      <c r="CE22" s="375">
        <v>146421</v>
      </c>
      <c r="CF22" s="24">
        <v>38</v>
      </c>
      <c r="CG22" s="24">
        <v>2350952</v>
      </c>
      <c r="CH22" s="24">
        <v>501946</v>
      </c>
      <c r="CI22" s="375">
        <v>135759</v>
      </c>
      <c r="CJ22" s="24">
        <v>34</v>
      </c>
      <c r="CK22" s="24">
        <v>1836001</v>
      </c>
      <c r="CL22" s="24">
        <v>382882</v>
      </c>
      <c r="CM22" s="375">
        <v>112616</v>
      </c>
      <c r="CN22" s="24">
        <v>38</v>
      </c>
      <c r="CO22" s="24">
        <v>2069312</v>
      </c>
      <c r="CP22" s="24">
        <v>444940</v>
      </c>
      <c r="CQ22" s="375">
        <v>114008</v>
      </c>
      <c r="CR22" s="24">
        <v>41</v>
      </c>
      <c r="CS22" s="24">
        <v>2249368</v>
      </c>
      <c r="CT22" s="24">
        <v>300142</v>
      </c>
      <c r="CU22" s="375">
        <v>135863</v>
      </c>
      <c r="CV22" s="24">
        <v>45</v>
      </c>
      <c r="CW22" s="24">
        <v>2526044</v>
      </c>
      <c r="CX22" s="24">
        <v>534884</v>
      </c>
      <c r="CY22" s="375">
        <v>140517</v>
      </c>
      <c r="CZ22" s="160" t="s">
        <v>324</v>
      </c>
      <c r="DA22" s="24">
        <v>39</v>
      </c>
      <c r="DB22" s="24">
        <v>2090357</v>
      </c>
      <c r="DC22" s="24">
        <v>479614</v>
      </c>
      <c r="DD22" s="375">
        <v>146073</v>
      </c>
      <c r="DE22" s="24">
        <v>28</v>
      </c>
      <c r="DF22" s="24">
        <v>1628960</v>
      </c>
      <c r="DG22" s="24">
        <v>275291</v>
      </c>
      <c r="DH22" s="375">
        <v>122535</v>
      </c>
      <c r="DI22" s="24">
        <v>43</v>
      </c>
      <c r="DJ22" s="24">
        <v>2505012</v>
      </c>
      <c r="DK22" s="24">
        <v>665804</v>
      </c>
      <c r="DL22" s="375">
        <v>198648</v>
      </c>
      <c r="DM22" s="24">
        <v>33</v>
      </c>
      <c r="DN22" s="24">
        <v>1853852</v>
      </c>
      <c r="DO22" s="24">
        <v>466841</v>
      </c>
      <c r="DP22" s="375">
        <v>160018</v>
      </c>
      <c r="DQ22" s="24">
        <v>48</v>
      </c>
      <c r="DR22" s="24">
        <v>2767591</v>
      </c>
      <c r="DS22" s="24">
        <v>672608</v>
      </c>
      <c r="DT22" s="375">
        <v>233962</v>
      </c>
      <c r="DU22" s="24">
        <v>42</v>
      </c>
      <c r="DV22" s="24">
        <v>2326562</v>
      </c>
      <c r="DW22" s="24">
        <v>534386</v>
      </c>
      <c r="DX22" s="375">
        <v>208100</v>
      </c>
      <c r="DY22" s="24">
        <v>70</v>
      </c>
      <c r="DZ22" s="24">
        <v>3958859</v>
      </c>
      <c r="EA22" s="24">
        <v>892515</v>
      </c>
      <c r="EB22" s="375">
        <v>343338</v>
      </c>
      <c r="EC22" s="24">
        <v>60</v>
      </c>
      <c r="ED22" s="24">
        <v>3450283</v>
      </c>
      <c r="EE22" s="24">
        <v>853662</v>
      </c>
      <c r="EF22" s="375">
        <v>292830</v>
      </c>
      <c r="EG22" s="24">
        <v>61</v>
      </c>
      <c r="EH22" s="24">
        <v>3418893</v>
      </c>
      <c r="EI22" s="24">
        <v>639858</v>
      </c>
      <c r="EJ22" s="375">
        <v>292048</v>
      </c>
      <c r="EK22" s="24">
        <v>69</v>
      </c>
      <c r="EL22" s="24">
        <v>3797694</v>
      </c>
      <c r="EM22" s="24">
        <v>905722</v>
      </c>
      <c r="EN22" s="375">
        <v>328793</v>
      </c>
      <c r="EO22" s="24">
        <v>110</v>
      </c>
      <c r="EP22" s="24">
        <v>6237198</v>
      </c>
      <c r="EQ22" s="24">
        <v>1516642</v>
      </c>
      <c r="ER22" s="375">
        <v>531949</v>
      </c>
      <c r="ES22" s="24">
        <v>119</v>
      </c>
      <c r="ET22" s="24">
        <v>6917068</v>
      </c>
      <c r="EU22" s="24">
        <v>1681584</v>
      </c>
      <c r="EV22" s="375">
        <v>574175</v>
      </c>
      <c r="EW22" s="24">
        <v>135</v>
      </c>
      <c r="EX22" s="24">
        <v>7572577</v>
      </c>
      <c r="EY22" s="24">
        <v>2199299</v>
      </c>
      <c r="EZ22" s="375">
        <v>657533</v>
      </c>
      <c r="FA22" s="24">
        <v>164</v>
      </c>
      <c r="FB22" s="24">
        <v>9065286</v>
      </c>
      <c r="FC22" s="24">
        <v>2676194</v>
      </c>
      <c r="FD22" s="375">
        <v>794289</v>
      </c>
      <c r="FE22" s="390" t="s">
        <v>323</v>
      </c>
      <c r="FF22" s="24">
        <v>201</v>
      </c>
      <c r="FG22" s="24">
        <v>11333042</v>
      </c>
      <c r="FH22" s="24">
        <v>3513902</v>
      </c>
      <c r="FI22" s="375">
        <v>960074</v>
      </c>
      <c r="FJ22" s="24">
        <v>223</v>
      </c>
      <c r="FK22" s="24">
        <v>12316006</v>
      </c>
      <c r="FL22" s="24">
        <v>4183758</v>
      </c>
      <c r="FM22" s="375">
        <v>1072287</v>
      </c>
      <c r="FN22" s="160" t="s">
        <v>286</v>
      </c>
      <c r="FO22" s="24">
        <v>219</v>
      </c>
      <c r="FP22" s="24">
        <v>12096465</v>
      </c>
      <c r="FQ22" s="24">
        <v>3653647</v>
      </c>
      <c r="FR22" s="375">
        <v>1028571</v>
      </c>
      <c r="FS22" s="24">
        <v>250</v>
      </c>
      <c r="FT22" s="24">
        <v>14179761</v>
      </c>
      <c r="FU22" s="24">
        <v>5112947</v>
      </c>
      <c r="FV22" s="375">
        <v>1202187</v>
      </c>
      <c r="FW22" s="24">
        <v>224</v>
      </c>
      <c r="FX22" s="24">
        <v>12491054</v>
      </c>
      <c r="FY22" s="24">
        <v>3593418</v>
      </c>
      <c r="FZ22" s="375">
        <v>978700</v>
      </c>
      <c r="GA22" s="24">
        <v>335</v>
      </c>
      <c r="GB22" s="24">
        <v>15619791</v>
      </c>
      <c r="GC22" s="24">
        <v>5328793</v>
      </c>
      <c r="GD22" s="375">
        <v>1200533</v>
      </c>
      <c r="GE22" s="24">
        <v>338</v>
      </c>
      <c r="GF22" s="24">
        <v>15723547</v>
      </c>
      <c r="GG22" s="24">
        <v>4995344</v>
      </c>
      <c r="GH22" s="375">
        <v>1198839</v>
      </c>
      <c r="GI22" s="24">
        <v>372</v>
      </c>
      <c r="GJ22" s="24">
        <v>17365333</v>
      </c>
      <c r="GK22" s="24">
        <v>5481177</v>
      </c>
      <c r="GL22" s="375">
        <v>1317220</v>
      </c>
      <c r="GM22" s="24">
        <v>366</v>
      </c>
      <c r="GN22" s="24">
        <v>16884062</v>
      </c>
      <c r="GO22" s="24">
        <v>4769298</v>
      </c>
      <c r="GP22" s="375">
        <v>1271456</v>
      </c>
      <c r="GQ22" s="160" t="s">
        <v>286</v>
      </c>
      <c r="GR22" s="24">
        <v>462</v>
      </c>
      <c r="GS22" s="24">
        <v>21532</v>
      </c>
      <c r="GT22" s="24">
        <v>6496</v>
      </c>
      <c r="GU22" s="375">
        <v>1643371</v>
      </c>
      <c r="GV22" s="160" t="s">
        <v>325</v>
      </c>
      <c r="GW22" s="24">
        <v>480</v>
      </c>
      <c r="GX22" s="24">
        <v>44573</v>
      </c>
      <c r="GY22" s="24">
        <v>12509</v>
      </c>
      <c r="GZ22" s="375">
        <v>3304</v>
      </c>
      <c r="HA22" s="24">
        <v>493</v>
      </c>
      <c r="HB22" s="24">
        <v>45577</v>
      </c>
      <c r="HC22" s="24">
        <v>14432</v>
      </c>
      <c r="HD22" s="375">
        <v>3229</v>
      </c>
      <c r="HE22" s="24">
        <v>558</v>
      </c>
      <c r="HF22" s="24">
        <v>51291</v>
      </c>
      <c r="HG22" s="24">
        <v>16768</v>
      </c>
      <c r="HH22" s="375">
        <v>3556</v>
      </c>
      <c r="HI22" s="24">
        <v>845</v>
      </c>
      <c r="HJ22" s="24">
        <v>78585</v>
      </c>
      <c r="HK22" s="24">
        <v>23381</v>
      </c>
      <c r="HL22" s="375">
        <v>5435</v>
      </c>
      <c r="HM22" s="24">
        <v>777</v>
      </c>
      <c r="HN22" s="24">
        <v>72154</v>
      </c>
      <c r="HO22" s="24">
        <v>20451</v>
      </c>
      <c r="HP22" s="375">
        <v>5024</v>
      </c>
      <c r="HQ22" s="160" t="s">
        <v>326</v>
      </c>
      <c r="HR22" s="24">
        <v>616</v>
      </c>
      <c r="HS22" s="24">
        <v>106036</v>
      </c>
      <c r="HT22" s="24">
        <v>28932</v>
      </c>
      <c r="HU22" s="375">
        <v>12250</v>
      </c>
      <c r="HV22" s="24">
        <v>553</v>
      </c>
      <c r="HW22" s="24">
        <v>94732</v>
      </c>
      <c r="HX22" s="24">
        <v>24017</v>
      </c>
      <c r="HY22" s="375">
        <v>11415</v>
      </c>
      <c r="HZ22" s="24">
        <v>540</v>
      </c>
      <c r="IA22" s="24">
        <v>92899</v>
      </c>
      <c r="IB22" s="24">
        <v>22006</v>
      </c>
      <c r="IC22" s="375">
        <v>4316</v>
      </c>
      <c r="ID22" s="160" t="s">
        <v>327</v>
      </c>
      <c r="IE22" s="24">
        <v>208</v>
      </c>
      <c r="IF22" s="24">
        <v>31820</v>
      </c>
      <c r="IG22" s="24">
        <v>9488</v>
      </c>
      <c r="IH22" s="375">
        <v>3156</v>
      </c>
      <c r="II22" s="24">
        <v>286</v>
      </c>
      <c r="IJ22" s="24">
        <v>44469</v>
      </c>
      <c r="IK22" s="24">
        <v>13867</v>
      </c>
      <c r="IL22" s="375">
        <v>3748</v>
      </c>
      <c r="IM22" s="24">
        <v>358</v>
      </c>
      <c r="IN22" s="24">
        <v>55171</v>
      </c>
      <c r="IO22" s="24">
        <v>17760</v>
      </c>
      <c r="IP22" s="375">
        <v>4361</v>
      </c>
      <c r="IQ22" s="24">
        <v>425</v>
      </c>
      <c r="IR22" s="24">
        <v>66695</v>
      </c>
      <c r="IS22" s="24">
        <v>25500</v>
      </c>
      <c r="IT22" s="375">
        <v>4849</v>
      </c>
      <c r="IU22" s="24">
        <v>435</v>
      </c>
      <c r="IV22" s="24">
        <v>68423</v>
      </c>
      <c r="IW22" s="24">
        <v>26687</v>
      </c>
      <c r="IX22" s="375">
        <v>4840</v>
      </c>
      <c r="IY22" s="24">
        <v>523</v>
      </c>
      <c r="IZ22" s="24">
        <v>83944</v>
      </c>
      <c r="JA22" s="24">
        <v>30759</v>
      </c>
      <c r="JB22" s="375">
        <v>6120</v>
      </c>
      <c r="JC22" s="24">
        <v>362</v>
      </c>
      <c r="JD22" s="24">
        <v>59180</v>
      </c>
      <c r="JE22" s="24">
        <v>21202</v>
      </c>
      <c r="JF22" s="24">
        <v>4292</v>
      </c>
    </row>
    <row r="23" spans="1:266" s="24" customFormat="1" ht="13.8" x14ac:dyDescent="0.3">
      <c r="A23" s="103" t="s">
        <v>328</v>
      </c>
      <c r="B23" s="103"/>
      <c r="C23" s="93">
        <v>50867</v>
      </c>
      <c r="D23" s="24">
        <v>21033</v>
      </c>
      <c r="E23" s="389">
        <v>2481</v>
      </c>
      <c r="F23" s="390" t="s">
        <v>328</v>
      </c>
      <c r="H23" s="93">
        <v>646782</v>
      </c>
      <c r="I23" s="93">
        <v>205637</v>
      </c>
      <c r="J23" s="389">
        <v>45044</v>
      </c>
      <c r="K23" s="103"/>
      <c r="L23" s="93">
        <v>486508</v>
      </c>
      <c r="M23" s="93">
        <v>125158</v>
      </c>
      <c r="N23" s="389">
        <v>33249</v>
      </c>
      <c r="O23" s="24">
        <v>15</v>
      </c>
      <c r="P23" s="24">
        <v>951444</v>
      </c>
      <c r="Q23" s="24">
        <v>249886</v>
      </c>
      <c r="R23" s="375">
        <v>64943</v>
      </c>
      <c r="S23" s="24">
        <v>7</v>
      </c>
      <c r="T23" s="24">
        <v>448544</v>
      </c>
      <c r="U23" s="24">
        <v>137900</v>
      </c>
      <c r="V23" s="375">
        <v>31966</v>
      </c>
      <c r="W23" s="24">
        <v>8</v>
      </c>
      <c r="X23" s="24">
        <v>588922</v>
      </c>
      <c r="Y23" s="24">
        <v>128122</v>
      </c>
      <c r="Z23" s="375">
        <v>39529</v>
      </c>
      <c r="AA23" s="24">
        <v>13</v>
      </c>
      <c r="AB23" s="24">
        <v>875579</v>
      </c>
      <c r="AC23" s="24">
        <v>188836</v>
      </c>
      <c r="AD23" s="375">
        <v>61032</v>
      </c>
      <c r="AE23" s="24">
        <v>17</v>
      </c>
      <c r="AF23" s="24">
        <v>1111334</v>
      </c>
      <c r="AG23" s="24">
        <v>233575</v>
      </c>
      <c r="AH23" s="375">
        <v>80846</v>
      </c>
      <c r="AI23" s="24">
        <v>13</v>
      </c>
      <c r="AJ23" s="24">
        <v>1607159</v>
      </c>
      <c r="AK23" s="24">
        <v>365787</v>
      </c>
      <c r="AL23" s="375">
        <v>108021</v>
      </c>
      <c r="AM23" s="24">
        <v>18</v>
      </c>
      <c r="AN23" s="24">
        <v>1269962</v>
      </c>
      <c r="AO23" s="24">
        <v>442619</v>
      </c>
      <c r="AP23" s="375">
        <v>86251</v>
      </c>
      <c r="AQ23" s="24">
        <v>15</v>
      </c>
      <c r="AR23" s="24">
        <v>954581</v>
      </c>
      <c r="AS23" s="24">
        <v>329156</v>
      </c>
      <c r="AT23" s="375">
        <v>64638</v>
      </c>
      <c r="AU23" s="24">
        <v>13</v>
      </c>
      <c r="AV23" s="24">
        <v>939520</v>
      </c>
      <c r="AW23" s="24">
        <v>348718</v>
      </c>
      <c r="AX23" s="375">
        <v>65516</v>
      </c>
      <c r="AY23" s="375"/>
      <c r="AZ23" s="24">
        <v>18</v>
      </c>
      <c r="BA23" s="24">
        <v>1717072</v>
      </c>
      <c r="BB23" s="24">
        <v>340225</v>
      </c>
      <c r="BC23" s="375">
        <v>88627</v>
      </c>
      <c r="BD23" s="24">
        <v>24</v>
      </c>
      <c r="BE23" s="24">
        <v>2001429</v>
      </c>
      <c r="BF23" s="24">
        <v>448984</v>
      </c>
      <c r="BG23" s="375">
        <v>112321</v>
      </c>
      <c r="BH23" s="24">
        <v>22</v>
      </c>
      <c r="BI23" s="24">
        <v>1833938</v>
      </c>
      <c r="BJ23" s="24">
        <v>414921</v>
      </c>
      <c r="BK23" s="375">
        <v>117785</v>
      </c>
      <c r="BL23" s="24">
        <v>20</v>
      </c>
      <c r="BM23" s="24">
        <v>1416829</v>
      </c>
      <c r="BN23" s="24">
        <v>360551</v>
      </c>
      <c r="BO23" s="375">
        <v>93089</v>
      </c>
      <c r="BP23" s="24">
        <v>22</v>
      </c>
      <c r="BQ23" s="24">
        <v>1520379</v>
      </c>
      <c r="BR23" s="24">
        <v>403887</v>
      </c>
      <c r="BS23" s="375">
        <v>101131</v>
      </c>
      <c r="BT23" s="24">
        <v>10</v>
      </c>
      <c r="BU23" s="24">
        <v>736156</v>
      </c>
      <c r="BV23" s="24">
        <v>111904</v>
      </c>
      <c r="BW23" s="375">
        <v>44674</v>
      </c>
      <c r="BX23" s="24">
        <v>29</v>
      </c>
      <c r="BY23" s="24">
        <v>1937621</v>
      </c>
      <c r="BZ23" s="24">
        <v>301733</v>
      </c>
      <c r="CA23" s="375">
        <v>135788</v>
      </c>
      <c r="CB23" s="24">
        <v>28</v>
      </c>
      <c r="CC23" s="24">
        <v>2117682</v>
      </c>
      <c r="CD23" s="24">
        <v>445283</v>
      </c>
      <c r="CE23" s="375">
        <v>141269</v>
      </c>
      <c r="CF23" s="24">
        <v>16</v>
      </c>
      <c r="CG23" s="24">
        <v>1089955</v>
      </c>
      <c r="CH23" s="24">
        <v>204788</v>
      </c>
      <c r="CI23" s="375">
        <v>71093</v>
      </c>
      <c r="CJ23" s="24">
        <v>19</v>
      </c>
      <c r="CK23" s="24">
        <v>1369704</v>
      </c>
      <c r="CL23" s="24">
        <v>250482</v>
      </c>
      <c r="CM23" s="375">
        <v>88931</v>
      </c>
      <c r="CN23" s="24">
        <v>28</v>
      </c>
      <c r="CO23" s="24">
        <v>1879558</v>
      </c>
      <c r="CP23" s="24">
        <v>275009</v>
      </c>
      <c r="CQ23" s="375">
        <v>125162</v>
      </c>
      <c r="CR23" s="24">
        <v>18</v>
      </c>
      <c r="CS23" s="24">
        <v>1197974</v>
      </c>
      <c r="CT23" s="24">
        <v>150048</v>
      </c>
      <c r="CU23" s="375">
        <v>92650</v>
      </c>
      <c r="CV23" s="24">
        <v>31</v>
      </c>
      <c r="CW23" s="24">
        <v>2157729</v>
      </c>
      <c r="CX23" s="24">
        <v>564496</v>
      </c>
      <c r="CY23" s="375">
        <v>150624</v>
      </c>
      <c r="CZ23" s="160" t="s">
        <v>329</v>
      </c>
      <c r="DA23" s="24">
        <v>18</v>
      </c>
      <c r="DB23" s="24">
        <v>1173956</v>
      </c>
      <c r="DC23" s="24">
        <v>183310</v>
      </c>
      <c r="DD23" s="375">
        <v>98425</v>
      </c>
      <c r="DE23" s="24">
        <v>28</v>
      </c>
      <c r="DF23" s="24">
        <v>2074589</v>
      </c>
      <c r="DG23" s="24">
        <v>450225</v>
      </c>
      <c r="DH23" s="375">
        <v>173327</v>
      </c>
      <c r="DI23" s="24">
        <v>35</v>
      </c>
      <c r="DJ23" s="24">
        <v>3020503</v>
      </c>
      <c r="DK23" s="24">
        <v>606948</v>
      </c>
      <c r="DL23" s="375">
        <v>235581</v>
      </c>
      <c r="DM23" s="24">
        <v>22</v>
      </c>
      <c r="DN23" s="24">
        <v>1677512</v>
      </c>
      <c r="DO23" s="24">
        <v>433598</v>
      </c>
      <c r="DP23" s="375">
        <v>157193</v>
      </c>
      <c r="DQ23" s="24">
        <v>23</v>
      </c>
      <c r="DR23" s="24">
        <v>1592234</v>
      </c>
      <c r="DS23" s="24">
        <v>313772</v>
      </c>
      <c r="DT23" s="375">
        <v>166028</v>
      </c>
      <c r="DU23" s="24">
        <v>31</v>
      </c>
      <c r="DV23" s="24">
        <v>2073498</v>
      </c>
      <c r="DW23" s="24">
        <v>187249</v>
      </c>
      <c r="DX23" s="375">
        <v>220977</v>
      </c>
      <c r="DY23" s="24">
        <v>29</v>
      </c>
      <c r="DZ23" s="24">
        <v>2080127</v>
      </c>
      <c r="EA23" s="24">
        <v>373553</v>
      </c>
      <c r="EB23" s="375">
        <v>202503</v>
      </c>
      <c r="EC23" s="24">
        <v>41</v>
      </c>
      <c r="ED23" s="24">
        <v>2907422</v>
      </c>
      <c r="EE23" s="24">
        <v>556504</v>
      </c>
      <c r="EF23" s="375">
        <v>287569</v>
      </c>
      <c r="EG23" s="24">
        <v>44</v>
      </c>
      <c r="EH23" s="24">
        <v>3052854</v>
      </c>
      <c r="EI23" s="24">
        <v>659092</v>
      </c>
      <c r="EJ23" s="375">
        <v>308688</v>
      </c>
      <c r="EK23" s="24">
        <v>62</v>
      </c>
      <c r="EL23" s="24">
        <v>4560555</v>
      </c>
      <c r="EM23" s="24">
        <v>1051746</v>
      </c>
      <c r="EN23" s="375">
        <v>424665</v>
      </c>
      <c r="EO23" s="24">
        <v>54</v>
      </c>
      <c r="EP23" s="24">
        <v>3706522</v>
      </c>
      <c r="EQ23" s="24">
        <v>896000</v>
      </c>
      <c r="ER23" s="375">
        <v>364934</v>
      </c>
      <c r="ES23" s="24">
        <v>81</v>
      </c>
      <c r="ET23" s="24">
        <v>5619590</v>
      </c>
      <c r="EU23" s="24">
        <v>1445905</v>
      </c>
      <c r="EV23" s="375">
        <v>574968</v>
      </c>
      <c r="EW23" s="24">
        <v>85</v>
      </c>
      <c r="EX23" s="24">
        <v>5998346</v>
      </c>
      <c r="EY23" s="24">
        <v>1746938</v>
      </c>
      <c r="EZ23" s="375">
        <v>573665</v>
      </c>
      <c r="FA23" s="24">
        <v>83</v>
      </c>
      <c r="FB23" s="24">
        <v>5855272</v>
      </c>
      <c r="FC23" s="24">
        <v>1704745</v>
      </c>
      <c r="FD23" s="375">
        <v>578877</v>
      </c>
      <c r="FE23" s="390" t="s">
        <v>328</v>
      </c>
      <c r="FF23" s="24">
        <v>121</v>
      </c>
      <c r="FG23" s="24">
        <v>8316930</v>
      </c>
      <c r="FH23" s="24">
        <v>2218176</v>
      </c>
      <c r="FI23" s="375">
        <v>833219</v>
      </c>
      <c r="FJ23" s="24">
        <v>125</v>
      </c>
      <c r="FK23" s="24">
        <v>9133178</v>
      </c>
      <c r="FL23" s="24">
        <v>2671585</v>
      </c>
      <c r="FM23" s="375">
        <v>864418</v>
      </c>
      <c r="FN23" s="160" t="s">
        <v>300</v>
      </c>
      <c r="FO23" s="24">
        <v>132</v>
      </c>
      <c r="FP23" s="24">
        <v>9186505</v>
      </c>
      <c r="FQ23" s="24">
        <v>2730344</v>
      </c>
      <c r="FR23" s="375">
        <v>902175</v>
      </c>
      <c r="FS23" s="24">
        <v>175</v>
      </c>
      <c r="FT23" s="24">
        <v>12351345</v>
      </c>
      <c r="FU23" s="24">
        <v>3477410</v>
      </c>
      <c r="FV23" s="375">
        <v>1214252</v>
      </c>
      <c r="FW23" s="24">
        <v>125</v>
      </c>
      <c r="FX23" s="24">
        <v>8742879</v>
      </c>
      <c r="FY23" s="24">
        <v>2638603</v>
      </c>
      <c r="FZ23" s="375">
        <v>872856</v>
      </c>
      <c r="GA23" s="24">
        <v>167</v>
      </c>
      <c r="GB23" s="24">
        <v>9476437</v>
      </c>
      <c r="GC23" s="24">
        <v>2610251</v>
      </c>
      <c r="GD23" s="375">
        <v>830291</v>
      </c>
      <c r="GE23" s="24">
        <v>193</v>
      </c>
      <c r="GF23" s="24">
        <v>10843440</v>
      </c>
      <c r="GG23" s="24">
        <v>3152982</v>
      </c>
      <c r="GH23" s="375">
        <v>929056</v>
      </c>
      <c r="GI23" s="24">
        <v>251</v>
      </c>
      <c r="GJ23" s="24">
        <v>14203529</v>
      </c>
      <c r="GK23" s="24">
        <v>4353868</v>
      </c>
      <c r="GL23" s="375">
        <v>1240229</v>
      </c>
      <c r="GM23" s="24">
        <v>249</v>
      </c>
      <c r="GN23" s="24">
        <v>14045566</v>
      </c>
      <c r="GO23" s="24">
        <v>3443853</v>
      </c>
      <c r="GP23" s="375">
        <v>1193646</v>
      </c>
      <c r="GQ23" s="160" t="s">
        <v>300</v>
      </c>
      <c r="GR23" s="24">
        <v>297</v>
      </c>
      <c r="GS23" s="24">
        <v>17025</v>
      </c>
      <c r="GT23" s="24">
        <v>5112</v>
      </c>
      <c r="GU23" s="375">
        <v>1423364</v>
      </c>
      <c r="GV23" s="160" t="s">
        <v>317</v>
      </c>
      <c r="GW23" s="24">
        <v>336</v>
      </c>
      <c r="GX23" s="24">
        <v>38076</v>
      </c>
      <c r="GY23" s="24">
        <v>10366</v>
      </c>
      <c r="GZ23" s="375">
        <v>3328</v>
      </c>
      <c r="HA23" s="24">
        <v>331</v>
      </c>
      <c r="HB23" s="24">
        <v>37301</v>
      </c>
      <c r="HC23" s="24">
        <v>10885</v>
      </c>
      <c r="HD23" s="375">
        <v>3142</v>
      </c>
      <c r="HE23" s="24">
        <v>360</v>
      </c>
      <c r="HF23" s="24">
        <v>41093</v>
      </c>
      <c r="HG23" s="24">
        <v>12362</v>
      </c>
      <c r="HH23" s="24">
        <v>3546</v>
      </c>
      <c r="HI23" s="24">
        <v>464</v>
      </c>
      <c r="HJ23" s="24">
        <v>52381</v>
      </c>
      <c r="HK23" s="24">
        <v>15165</v>
      </c>
      <c r="HL23" s="375">
        <v>4453</v>
      </c>
      <c r="HM23" s="24">
        <v>444</v>
      </c>
      <c r="HN23" s="24">
        <v>50376</v>
      </c>
      <c r="HO23" s="24">
        <v>14724</v>
      </c>
      <c r="HP23" s="375">
        <v>4205</v>
      </c>
      <c r="HQ23" s="160" t="s">
        <v>330</v>
      </c>
      <c r="HR23" s="24">
        <v>432</v>
      </c>
      <c r="HS23" s="24">
        <v>115213</v>
      </c>
      <c r="HT23" s="24">
        <v>26483</v>
      </c>
      <c r="HU23" s="375">
        <v>17583</v>
      </c>
      <c r="HV23" s="24">
        <v>341</v>
      </c>
      <c r="HW23" s="24">
        <v>91301</v>
      </c>
      <c r="HX23" s="24">
        <v>18978</v>
      </c>
      <c r="HY23" s="375">
        <v>15404</v>
      </c>
      <c r="HZ23" s="24">
        <v>354</v>
      </c>
      <c r="IA23" s="24">
        <v>92148</v>
      </c>
      <c r="IB23" s="24">
        <v>21451</v>
      </c>
      <c r="IC23" s="375">
        <v>5322</v>
      </c>
      <c r="ID23" s="160" t="s">
        <v>331</v>
      </c>
      <c r="IE23" s="24">
        <v>177</v>
      </c>
      <c r="IF23" s="24">
        <v>31119</v>
      </c>
      <c r="IG23" s="24">
        <v>8367</v>
      </c>
      <c r="IH23" s="375">
        <v>3356</v>
      </c>
      <c r="II23" s="24">
        <v>198</v>
      </c>
      <c r="IJ23" s="24">
        <v>34974</v>
      </c>
      <c r="IK23" s="24">
        <v>12072</v>
      </c>
      <c r="IL23" s="375">
        <v>3285</v>
      </c>
      <c r="IM23" s="24">
        <v>282</v>
      </c>
      <c r="IN23" s="24">
        <v>49530</v>
      </c>
      <c r="IO23" s="24">
        <v>16491</v>
      </c>
      <c r="IP23" s="375">
        <v>4587</v>
      </c>
      <c r="IQ23" s="24">
        <v>299</v>
      </c>
      <c r="IR23" s="24">
        <v>52417</v>
      </c>
      <c r="IS23" s="24">
        <v>18640</v>
      </c>
      <c r="IT23" s="375">
        <v>4593</v>
      </c>
      <c r="IU23" s="24">
        <v>310</v>
      </c>
      <c r="IV23" s="24">
        <v>54833</v>
      </c>
      <c r="IW23" s="24">
        <v>19458</v>
      </c>
      <c r="IX23" s="375">
        <v>4598</v>
      </c>
      <c r="IY23" s="24">
        <v>384</v>
      </c>
      <c r="IZ23" s="24">
        <v>68799</v>
      </c>
      <c r="JA23" s="24">
        <v>25910</v>
      </c>
      <c r="JB23" s="375">
        <v>5737</v>
      </c>
      <c r="JC23" s="24">
        <v>290</v>
      </c>
      <c r="JD23" s="24">
        <v>52915</v>
      </c>
      <c r="JE23" s="24">
        <v>19634</v>
      </c>
      <c r="JF23" s="24">
        <v>4285</v>
      </c>
    </row>
    <row r="24" spans="1:266" s="24" customFormat="1" ht="13.8" x14ac:dyDescent="0.3">
      <c r="A24" s="103" t="s">
        <v>332</v>
      </c>
      <c r="B24" s="103"/>
      <c r="C24" s="93">
        <v>67594</v>
      </c>
      <c r="D24" s="24">
        <v>36231</v>
      </c>
      <c r="E24" s="389">
        <v>7724</v>
      </c>
      <c r="F24" s="390" t="s">
        <v>332</v>
      </c>
      <c r="H24" s="93">
        <v>396660</v>
      </c>
      <c r="I24" s="93">
        <v>128169</v>
      </c>
      <c r="J24" s="389">
        <v>30442</v>
      </c>
      <c r="K24" s="103"/>
      <c r="L24" s="93">
        <v>688769</v>
      </c>
      <c r="M24" s="93">
        <v>162339</v>
      </c>
      <c r="N24" s="389">
        <v>55706</v>
      </c>
      <c r="O24" s="24">
        <v>2</v>
      </c>
      <c r="P24" s="24">
        <v>148703</v>
      </c>
      <c r="Q24" s="24">
        <v>11407</v>
      </c>
      <c r="R24" s="375">
        <v>10957</v>
      </c>
      <c r="S24" s="24">
        <v>9</v>
      </c>
      <c r="T24" s="24">
        <v>619973</v>
      </c>
      <c r="U24" s="24">
        <v>221680</v>
      </c>
      <c r="V24" s="375">
        <v>54644</v>
      </c>
      <c r="W24" s="24">
        <v>9</v>
      </c>
      <c r="X24" s="24">
        <v>717690</v>
      </c>
      <c r="Y24" s="24">
        <v>205807</v>
      </c>
      <c r="Z24" s="375">
        <v>58456</v>
      </c>
      <c r="AA24" s="24">
        <v>5</v>
      </c>
      <c r="AB24" s="24">
        <v>419826</v>
      </c>
      <c r="AC24" s="24">
        <v>91274</v>
      </c>
      <c r="AD24" s="375">
        <v>29999</v>
      </c>
      <c r="AE24" s="24">
        <v>10</v>
      </c>
      <c r="AF24" s="24">
        <v>751019</v>
      </c>
      <c r="AG24" s="24">
        <v>175630</v>
      </c>
      <c r="AH24" s="375">
        <v>66432</v>
      </c>
      <c r="AI24" s="24">
        <v>11</v>
      </c>
      <c r="AJ24" s="24">
        <v>928852</v>
      </c>
      <c r="AK24" s="24">
        <v>270832</v>
      </c>
      <c r="AL24" s="375">
        <v>72313</v>
      </c>
      <c r="AM24" s="24">
        <v>15</v>
      </c>
      <c r="AN24" s="24">
        <v>1265385</v>
      </c>
      <c r="AO24" s="24">
        <v>387288</v>
      </c>
      <c r="AP24" s="375">
        <v>95218</v>
      </c>
      <c r="AQ24" s="24">
        <v>18</v>
      </c>
      <c r="AR24" s="24">
        <v>1533996</v>
      </c>
      <c r="AS24" s="24">
        <v>274683</v>
      </c>
      <c r="AT24" s="375">
        <v>119036</v>
      </c>
      <c r="AU24" s="24">
        <v>18</v>
      </c>
      <c r="AV24" s="24">
        <v>1427157</v>
      </c>
      <c r="AW24" s="24">
        <v>327066</v>
      </c>
      <c r="AX24" s="375">
        <v>114143</v>
      </c>
      <c r="AY24" s="375"/>
      <c r="AZ24" s="24">
        <v>17</v>
      </c>
      <c r="BA24" s="24">
        <v>1461315</v>
      </c>
      <c r="BB24" s="24">
        <v>392336</v>
      </c>
      <c r="BC24" s="375">
        <v>116206</v>
      </c>
      <c r="BD24" s="24">
        <v>18</v>
      </c>
      <c r="BE24" s="24">
        <v>1374382</v>
      </c>
      <c r="BF24" s="24">
        <v>266984</v>
      </c>
      <c r="BG24" s="375">
        <v>104050</v>
      </c>
      <c r="BH24" s="24">
        <v>18</v>
      </c>
      <c r="BI24" s="24">
        <v>1340866</v>
      </c>
      <c r="BJ24" s="24">
        <v>152435</v>
      </c>
      <c r="BK24" s="375">
        <v>128432</v>
      </c>
      <c r="BL24" s="24">
        <v>16</v>
      </c>
      <c r="BM24" s="24">
        <v>1214295</v>
      </c>
      <c r="BN24" s="24">
        <v>316653</v>
      </c>
      <c r="BO24" s="375">
        <v>106655</v>
      </c>
      <c r="BP24" s="24">
        <v>10</v>
      </c>
      <c r="BQ24" s="24">
        <v>764835</v>
      </c>
      <c r="BR24" s="24">
        <v>171262</v>
      </c>
      <c r="BS24" s="375">
        <v>57108</v>
      </c>
      <c r="BT24" s="24">
        <v>8</v>
      </c>
      <c r="BU24" s="24">
        <v>670487</v>
      </c>
      <c r="BV24" s="24">
        <v>64465</v>
      </c>
      <c r="BW24" s="375">
        <v>54859</v>
      </c>
      <c r="BX24" s="24">
        <v>13</v>
      </c>
      <c r="BY24" s="24">
        <v>1147148</v>
      </c>
      <c r="BZ24" s="24">
        <v>167728</v>
      </c>
      <c r="CA24" s="375">
        <v>82499</v>
      </c>
      <c r="CB24" s="24">
        <v>7</v>
      </c>
      <c r="CC24" s="24">
        <v>570199</v>
      </c>
      <c r="CD24" s="24">
        <v>108791</v>
      </c>
      <c r="CE24" s="375">
        <v>46704</v>
      </c>
      <c r="CF24" s="24">
        <v>8</v>
      </c>
      <c r="CG24" s="24">
        <v>596550</v>
      </c>
      <c r="CH24" s="24">
        <v>96063</v>
      </c>
      <c r="CI24" s="375">
        <v>40358</v>
      </c>
      <c r="CJ24" s="24">
        <v>8</v>
      </c>
      <c r="CK24" s="24">
        <v>631852</v>
      </c>
      <c r="CL24" s="24">
        <v>71050</v>
      </c>
      <c r="CM24" s="375">
        <v>47239</v>
      </c>
      <c r="CN24" s="24">
        <v>17</v>
      </c>
      <c r="CO24" s="24">
        <v>1413131</v>
      </c>
      <c r="CP24" s="24">
        <v>92086</v>
      </c>
      <c r="CQ24" s="375">
        <v>114508</v>
      </c>
      <c r="CR24" s="24">
        <v>11</v>
      </c>
      <c r="CS24" s="24">
        <v>976532</v>
      </c>
      <c r="CT24" s="24">
        <v>175835</v>
      </c>
      <c r="CU24" s="375">
        <v>77583</v>
      </c>
      <c r="CV24" s="24">
        <v>12</v>
      </c>
      <c r="CW24" s="24">
        <v>940054</v>
      </c>
      <c r="CX24" s="24">
        <v>143753</v>
      </c>
      <c r="CY24" s="375">
        <v>70617</v>
      </c>
      <c r="CZ24" s="160" t="s">
        <v>333</v>
      </c>
      <c r="DA24" s="24">
        <v>10</v>
      </c>
      <c r="DB24" s="24">
        <v>815531</v>
      </c>
      <c r="DC24" s="24">
        <v>205462</v>
      </c>
      <c r="DD24" s="375">
        <v>74794</v>
      </c>
      <c r="DE24" s="24">
        <v>11</v>
      </c>
      <c r="DF24" s="24">
        <v>1072453</v>
      </c>
      <c r="DG24" s="24">
        <v>260620</v>
      </c>
      <c r="DH24" s="375">
        <v>87676</v>
      </c>
      <c r="DI24" s="24">
        <v>9</v>
      </c>
      <c r="DJ24" s="24">
        <v>780330</v>
      </c>
      <c r="DK24" s="24">
        <v>186313</v>
      </c>
      <c r="DL24" s="375">
        <v>84924</v>
      </c>
      <c r="DM24" s="24">
        <v>13</v>
      </c>
      <c r="DN24" s="24">
        <v>1131327</v>
      </c>
      <c r="DO24" s="24">
        <v>146483</v>
      </c>
      <c r="DP24" s="375">
        <v>127816</v>
      </c>
      <c r="DQ24" s="24">
        <v>22</v>
      </c>
      <c r="DR24" s="24">
        <v>1937257</v>
      </c>
      <c r="DS24" s="24">
        <v>424616</v>
      </c>
      <c r="DT24" s="375">
        <v>201115</v>
      </c>
      <c r="DU24" s="24">
        <v>18</v>
      </c>
      <c r="DV24" s="24">
        <v>1401198</v>
      </c>
      <c r="DW24" s="24">
        <v>151599</v>
      </c>
      <c r="DX24" s="375">
        <v>172204</v>
      </c>
      <c r="DY24" s="24">
        <v>17</v>
      </c>
      <c r="DZ24" s="24">
        <v>1385994</v>
      </c>
      <c r="EA24" s="24">
        <v>179275</v>
      </c>
      <c r="EB24" s="375">
        <v>163438</v>
      </c>
      <c r="EC24" s="24">
        <v>21</v>
      </c>
      <c r="ED24" s="24">
        <v>1717097</v>
      </c>
      <c r="EE24" s="24">
        <v>185687</v>
      </c>
      <c r="EF24" s="375">
        <v>207965</v>
      </c>
      <c r="EG24" s="24">
        <v>24</v>
      </c>
      <c r="EH24" s="24">
        <v>1961430</v>
      </c>
      <c r="EI24" s="24">
        <v>314682</v>
      </c>
      <c r="EJ24" s="375">
        <v>218024</v>
      </c>
      <c r="EK24" s="24">
        <v>29</v>
      </c>
      <c r="EL24" s="24">
        <v>2352015</v>
      </c>
      <c r="EM24" s="24">
        <v>545282</v>
      </c>
      <c r="EN24" s="375">
        <v>267803</v>
      </c>
      <c r="EO24" s="24">
        <v>29</v>
      </c>
      <c r="EP24" s="24">
        <v>2433257</v>
      </c>
      <c r="EQ24" s="24">
        <v>390101</v>
      </c>
      <c r="ER24" s="375">
        <v>279373</v>
      </c>
      <c r="ES24" s="24">
        <v>39</v>
      </c>
      <c r="ET24" s="24">
        <v>3134746</v>
      </c>
      <c r="EU24" s="24">
        <v>585404</v>
      </c>
      <c r="EV24" s="375">
        <v>361791</v>
      </c>
      <c r="EW24" s="24">
        <v>47</v>
      </c>
      <c r="EX24" s="24">
        <v>4129203</v>
      </c>
      <c r="EY24" s="24">
        <v>1113115</v>
      </c>
      <c r="EZ24" s="375">
        <v>453553</v>
      </c>
      <c r="FA24" s="24">
        <v>66</v>
      </c>
      <c r="FB24" s="24">
        <v>5805962</v>
      </c>
      <c r="FC24" s="24">
        <v>1615907</v>
      </c>
      <c r="FD24" s="375">
        <v>627469</v>
      </c>
      <c r="FE24" s="390" t="s">
        <v>332</v>
      </c>
      <c r="FF24" s="24">
        <v>69</v>
      </c>
      <c r="FG24" s="24">
        <v>6114719</v>
      </c>
      <c r="FH24" s="24">
        <v>1537045</v>
      </c>
      <c r="FI24" s="375">
        <v>654132</v>
      </c>
      <c r="FJ24" s="24">
        <v>67</v>
      </c>
      <c r="FK24" s="24">
        <v>5836390</v>
      </c>
      <c r="FL24" s="24">
        <v>1837120</v>
      </c>
      <c r="FM24" s="375">
        <v>625142</v>
      </c>
      <c r="FN24" s="160" t="s">
        <v>295</v>
      </c>
      <c r="FO24" s="24">
        <v>93</v>
      </c>
      <c r="FP24" s="24">
        <v>8247819</v>
      </c>
      <c r="FQ24" s="24">
        <v>2367896</v>
      </c>
      <c r="FR24" s="375">
        <v>853751</v>
      </c>
      <c r="FS24" s="24">
        <v>88</v>
      </c>
      <c r="FT24" s="24">
        <v>7715609</v>
      </c>
      <c r="FU24" s="24">
        <v>2207787</v>
      </c>
      <c r="FV24" s="375">
        <v>838908</v>
      </c>
      <c r="FW24" s="24">
        <v>87</v>
      </c>
      <c r="FX24" s="24">
        <v>7451354</v>
      </c>
      <c r="FY24" s="24">
        <v>1952642</v>
      </c>
      <c r="FZ24" s="375">
        <v>547230</v>
      </c>
      <c r="GA24" s="24">
        <v>125</v>
      </c>
      <c r="GB24" s="24">
        <v>8384759</v>
      </c>
      <c r="GC24" s="24">
        <v>2069771</v>
      </c>
      <c r="GD24" s="375">
        <v>789854</v>
      </c>
      <c r="GE24" s="24">
        <v>132</v>
      </c>
      <c r="GF24" s="24">
        <v>8847466</v>
      </c>
      <c r="GG24" s="24">
        <v>2474626</v>
      </c>
      <c r="GH24" s="375">
        <v>822634</v>
      </c>
      <c r="GI24" s="24">
        <v>145</v>
      </c>
      <c r="GJ24" s="24">
        <v>9735186</v>
      </c>
      <c r="GK24" s="24">
        <v>2529689</v>
      </c>
      <c r="GL24" s="375">
        <v>922481</v>
      </c>
      <c r="GM24" s="24">
        <v>172</v>
      </c>
      <c r="GN24" s="24">
        <v>11482011</v>
      </c>
      <c r="GO24" s="24">
        <v>3285180</v>
      </c>
      <c r="GP24" s="375">
        <v>1100949</v>
      </c>
      <c r="GQ24" s="160" t="s">
        <v>295</v>
      </c>
      <c r="GR24" s="24">
        <v>179</v>
      </c>
      <c r="GS24" s="24">
        <v>12031</v>
      </c>
      <c r="GT24" s="24">
        <v>3237</v>
      </c>
      <c r="GU24" s="375">
        <v>1136957</v>
      </c>
      <c r="GV24" s="160" t="s">
        <v>322</v>
      </c>
      <c r="GW24" s="24">
        <v>181</v>
      </c>
      <c r="GX24" s="24">
        <v>24286</v>
      </c>
      <c r="GY24" s="24">
        <v>6414</v>
      </c>
      <c r="GZ24" s="375">
        <v>2322</v>
      </c>
      <c r="HA24" s="24">
        <v>194</v>
      </c>
      <c r="HB24" s="24">
        <v>26066</v>
      </c>
      <c r="HC24" s="24">
        <v>7114</v>
      </c>
      <c r="HD24" s="375">
        <v>2554</v>
      </c>
      <c r="HE24" s="24">
        <v>235</v>
      </c>
      <c r="HF24" s="24">
        <v>31486</v>
      </c>
      <c r="HG24" s="24">
        <v>8810</v>
      </c>
      <c r="HH24" s="375">
        <v>2948</v>
      </c>
      <c r="HI24" s="24">
        <v>304</v>
      </c>
      <c r="HJ24" s="24">
        <v>40812</v>
      </c>
      <c r="HK24" s="24">
        <v>11517</v>
      </c>
      <c r="HL24" s="375">
        <v>3852</v>
      </c>
      <c r="HM24" s="24">
        <v>321</v>
      </c>
      <c r="HN24" s="24">
        <v>43537</v>
      </c>
      <c r="HO24" s="24">
        <v>12015</v>
      </c>
      <c r="HP24" s="375">
        <v>4184</v>
      </c>
      <c r="HQ24" s="160" t="s">
        <v>334</v>
      </c>
      <c r="HR24" s="24">
        <v>112</v>
      </c>
      <c r="HS24" s="24">
        <v>48195</v>
      </c>
      <c r="HT24" s="24">
        <v>8465</v>
      </c>
      <c r="HU24" s="375">
        <v>8635</v>
      </c>
      <c r="HV24" s="24">
        <v>94</v>
      </c>
      <c r="HW24" s="24">
        <v>39607</v>
      </c>
      <c r="HX24" s="24">
        <v>6898</v>
      </c>
      <c r="HY24" s="375">
        <v>7610</v>
      </c>
      <c r="HZ24" s="24">
        <v>90</v>
      </c>
      <c r="IA24" s="24">
        <v>37552</v>
      </c>
      <c r="IB24" s="24">
        <v>6980</v>
      </c>
      <c r="IC24" s="375">
        <v>2830</v>
      </c>
      <c r="ID24" s="160" t="s">
        <v>335</v>
      </c>
      <c r="IE24" s="24">
        <v>144</v>
      </c>
      <c r="IF24" s="24">
        <v>27812</v>
      </c>
      <c r="IG24" s="24">
        <v>6912</v>
      </c>
      <c r="IH24" s="375">
        <v>3300</v>
      </c>
      <c r="II24" s="24">
        <v>149</v>
      </c>
      <c r="IJ24" s="24">
        <v>29423</v>
      </c>
      <c r="IK24" s="24">
        <v>7338</v>
      </c>
      <c r="IL24" s="375">
        <v>3243</v>
      </c>
      <c r="IM24" s="24">
        <v>203</v>
      </c>
      <c r="IN24" s="24">
        <v>39751</v>
      </c>
      <c r="IO24" s="24">
        <v>13239</v>
      </c>
      <c r="IP24" s="375">
        <v>4142</v>
      </c>
      <c r="IQ24" s="24">
        <v>187</v>
      </c>
      <c r="IR24" s="24">
        <v>36622</v>
      </c>
      <c r="IS24" s="24">
        <v>11698</v>
      </c>
      <c r="IT24" s="375">
        <v>3810</v>
      </c>
      <c r="IU24" s="24">
        <v>219</v>
      </c>
      <c r="IV24" s="24">
        <v>43867</v>
      </c>
      <c r="IW24" s="24">
        <v>16696</v>
      </c>
      <c r="IX24" s="375">
        <v>4193</v>
      </c>
      <c r="IY24" s="24">
        <v>280</v>
      </c>
      <c r="IZ24" s="24">
        <v>55606</v>
      </c>
      <c r="JA24" s="24">
        <v>20014</v>
      </c>
      <c r="JB24" s="375">
        <v>5605</v>
      </c>
      <c r="JC24" s="24">
        <v>183</v>
      </c>
      <c r="JD24" s="24">
        <v>37464</v>
      </c>
      <c r="JE24" s="24">
        <v>13214</v>
      </c>
      <c r="JF24" s="24">
        <v>3834</v>
      </c>
    </row>
    <row r="25" spans="1:266" s="24" customFormat="1" ht="13.8" x14ac:dyDescent="0.3">
      <c r="A25" s="103"/>
      <c r="B25" s="103"/>
      <c r="E25" s="375"/>
      <c r="F25" s="390" t="s">
        <v>336</v>
      </c>
      <c r="H25" s="93">
        <v>460115</v>
      </c>
      <c r="I25" s="93">
        <v>94858</v>
      </c>
      <c r="J25" s="389">
        <v>41364</v>
      </c>
      <c r="K25" s="103"/>
      <c r="L25" s="93">
        <v>1007799</v>
      </c>
      <c r="M25" s="93">
        <v>353354</v>
      </c>
      <c r="N25" s="389">
        <v>82640</v>
      </c>
      <c r="O25" s="24">
        <v>15</v>
      </c>
      <c r="P25" s="24">
        <v>1698155</v>
      </c>
      <c r="Q25" s="24">
        <v>328365</v>
      </c>
      <c r="R25" s="375">
        <v>142486</v>
      </c>
      <c r="S25" s="24">
        <v>9</v>
      </c>
      <c r="T25" s="24">
        <v>882792</v>
      </c>
      <c r="U25" s="24">
        <v>340467</v>
      </c>
      <c r="V25" s="375">
        <v>96751</v>
      </c>
      <c r="W25" s="24">
        <v>18</v>
      </c>
      <c r="X25" s="24">
        <v>1823702</v>
      </c>
      <c r="Y25" s="24">
        <v>279824</v>
      </c>
      <c r="Z25" s="375">
        <v>161533</v>
      </c>
      <c r="AA25" s="24">
        <v>15</v>
      </c>
      <c r="AB25" s="24">
        <v>1429978</v>
      </c>
      <c r="AC25" s="24">
        <v>178182</v>
      </c>
      <c r="AD25" s="375">
        <v>129362</v>
      </c>
      <c r="AE25" s="24">
        <v>14</v>
      </c>
      <c r="AF25" s="24">
        <v>1537453</v>
      </c>
      <c r="AG25" s="24">
        <v>393637</v>
      </c>
      <c r="AH25" s="375">
        <v>131904</v>
      </c>
      <c r="AI25" s="24">
        <v>19</v>
      </c>
      <c r="AJ25" s="24">
        <v>2017549</v>
      </c>
      <c r="AK25" s="24">
        <v>397423</v>
      </c>
      <c r="AL25" s="375">
        <v>178422</v>
      </c>
      <c r="AM25" s="24">
        <v>17</v>
      </c>
      <c r="AN25" s="24">
        <v>1784766</v>
      </c>
      <c r="AO25" s="24">
        <v>415203</v>
      </c>
      <c r="AP25" s="375">
        <v>151863</v>
      </c>
      <c r="AQ25" s="24">
        <v>22</v>
      </c>
      <c r="AR25" s="24">
        <v>2240874</v>
      </c>
      <c r="AS25" s="24">
        <v>659225</v>
      </c>
      <c r="AT25" s="375">
        <v>214021</v>
      </c>
      <c r="AU25" s="24">
        <v>19</v>
      </c>
      <c r="AV25" s="24">
        <v>1866114</v>
      </c>
      <c r="AW25" s="24">
        <v>198836</v>
      </c>
      <c r="AX25" s="375">
        <v>159815</v>
      </c>
      <c r="AY25" s="375"/>
      <c r="AZ25" s="24">
        <v>27</v>
      </c>
      <c r="BA25" s="24">
        <v>2822527</v>
      </c>
      <c r="BB25" s="24">
        <v>645910</v>
      </c>
      <c r="BC25" s="375">
        <v>249002</v>
      </c>
      <c r="BD25" s="24">
        <v>24</v>
      </c>
      <c r="BE25" s="24">
        <v>2260915</v>
      </c>
      <c r="BF25" s="24">
        <v>430498</v>
      </c>
      <c r="BG25" s="375">
        <v>225058</v>
      </c>
      <c r="BH25" s="24">
        <v>23</v>
      </c>
      <c r="BI25" s="24">
        <v>2326008</v>
      </c>
      <c r="BJ25" s="24">
        <v>485683</v>
      </c>
      <c r="BK25" s="375">
        <v>213680</v>
      </c>
      <c r="BL25" s="24">
        <v>24</v>
      </c>
      <c r="BM25" s="24">
        <v>2462283</v>
      </c>
      <c r="BN25" s="24">
        <v>365903</v>
      </c>
      <c r="BO25" s="375">
        <v>231385</v>
      </c>
      <c r="BP25" s="24">
        <v>20</v>
      </c>
      <c r="BQ25" s="24">
        <v>1995695</v>
      </c>
      <c r="BR25" s="24">
        <v>463645</v>
      </c>
      <c r="BS25" s="375">
        <v>175695</v>
      </c>
      <c r="BT25" s="24">
        <v>20</v>
      </c>
      <c r="BU25" s="24">
        <v>2123801</v>
      </c>
      <c r="BV25" s="24">
        <v>393605</v>
      </c>
      <c r="BW25" s="375">
        <v>192324</v>
      </c>
      <c r="BX25" s="24">
        <v>16</v>
      </c>
      <c r="BY25" s="24">
        <v>1704500</v>
      </c>
      <c r="BZ25" s="24">
        <v>317419</v>
      </c>
      <c r="CA25" s="375">
        <v>143471</v>
      </c>
      <c r="CB25" s="24">
        <v>18</v>
      </c>
      <c r="CC25" s="24">
        <v>1856966</v>
      </c>
      <c r="CD25" s="24">
        <v>245735</v>
      </c>
      <c r="CE25" s="375">
        <v>156676</v>
      </c>
      <c r="CF25" s="24">
        <v>14</v>
      </c>
      <c r="CG25" s="24">
        <v>1538968</v>
      </c>
      <c r="CH25" s="24">
        <v>316985</v>
      </c>
      <c r="CI25" s="375">
        <v>124086</v>
      </c>
      <c r="CJ25" s="24">
        <v>23</v>
      </c>
      <c r="CK25" s="24">
        <v>2367966</v>
      </c>
      <c r="CL25" s="24">
        <v>313452</v>
      </c>
      <c r="CM25" s="375">
        <v>206373</v>
      </c>
      <c r="CN25" s="24">
        <v>21</v>
      </c>
      <c r="CO25" s="24">
        <v>2257809</v>
      </c>
      <c r="CP25" s="24">
        <v>587790</v>
      </c>
      <c r="CQ25" s="375">
        <v>200553</v>
      </c>
      <c r="CR25" s="24">
        <v>22</v>
      </c>
      <c r="CS25" s="24">
        <v>2825467</v>
      </c>
      <c r="CT25" s="24">
        <v>782109</v>
      </c>
      <c r="CU25" s="375">
        <v>236810</v>
      </c>
      <c r="CV25" s="24">
        <v>19</v>
      </c>
      <c r="CW25" s="24">
        <v>2164108</v>
      </c>
      <c r="CX25" s="24">
        <v>282310</v>
      </c>
      <c r="CY25" s="375">
        <v>193332</v>
      </c>
      <c r="CZ25" s="160" t="s">
        <v>337</v>
      </c>
      <c r="DA25" s="24">
        <v>26</v>
      </c>
      <c r="DB25" s="24">
        <v>2771421</v>
      </c>
      <c r="DC25" s="24">
        <v>450838</v>
      </c>
      <c r="DD25" s="375">
        <v>263284</v>
      </c>
      <c r="DE25" s="24">
        <v>21</v>
      </c>
      <c r="DF25" s="24">
        <v>2312391</v>
      </c>
      <c r="DG25" s="24">
        <v>316661</v>
      </c>
      <c r="DH25" s="375">
        <v>258180</v>
      </c>
      <c r="DI25" s="24">
        <v>12</v>
      </c>
      <c r="DJ25" s="24">
        <v>1417839</v>
      </c>
      <c r="DK25" s="24">
        <v>218186</v>
      </c>
      <c r="DL25" s="375">
        <v>178512</v>
      </c>
      <c r="DM25" s="24">
        <v>19</v>
      </c>
      <c r="DN25" s="24">
        <v>2104113</v>
      </c>
      <c r="DO25" s="24">
        <v>504248</v>
      </c>
      <c r="DP25" s="375">
        <v>292733</v>
      </c>
      <c r="DQ25" s="24">
        <v>23</v>
      </c>
      <c r="DR25" s="24">
        <v>2418438</v>
      </c>
      <c r="DS25" s="24">
        <v>309463</v>
      </c>
      <c r="DT25" s="375">
        <v>342127</v>
      </c>
      <c r="DU25" s="24">
        <v>26</v>
      </c>
      <c r="DV25" s="24">
        <v>2829115</v>
      </c>
      <c r="DW25" s="24">
        <v>242472</v>
      </c>
      <c r="DX25" s="375">
        <v>403267</v>
      </c>
      <c r="DY25" s="24">
        <v>31</v>
      </c>
      <c r="DZ25" s="24">
        <v>3169463</v>
      </c>
      <c r="EA25" s="24">
        <v>590934</v>
      </c>
      <c r="EB25" s="375">
        <v>439329</v>
      </c>
      <c r="EC25" s="24">
        <v>34</v>
      </c>
      <c r="ED25" s="24">
        <v>3465049</v>
      </c>
      <c r="EE25" s="24">
        <v>533357</v>
      </c>
      <c r="EF25" s="375">
        <v>510787</v>
      </c>
      <c r="EG25" s="24">
        <v>23</v>
      </c>
      <c r="EH25" s="24">
        <v>2375136</v>
      </c>
      <c r="EI25" s="24">
        <v>225921</v>
      </c>
      <c r="EJ25" s="375">
        <v>342657</v>
      </c>
      <c r="EK25" s="24">
        <v>39</v>
      </c>
      <c r="EL25" s="24">
        <v>4167262</v>
      </c>
      <c r="EM25" s="24">
        <v>819949</v>
      </c>
      <c r="EN25" s="375">
        <v>592845</v>
      </c>
      <c r="EO25" s="24">
        <v>54</v>
      </c>
      <c r="EP25" s="24">
        <v>6550109</v>
      </c>
      <c r="EQ25" s="24">
        <v>1366905</v>
      </c>
      <c r="ER25" s="375">
        <v>787988</v>
      </c>
      <c r="ES25" s="24">
        <v>53</v>
      </c>
      <c r="ET25" s="24">
        <v>5575005</v>
      </c>
      <c r="EU25" s="24">
        <v>1269266</v>
      </c>
      <c r="EV25" s="375">
        <v>815261</v>
      </c>
      <c r="EW25" s="24">
        <v>49</v>
      </c>
      <c r="EX25" s="24">
        <v>5410117</v>
      </c>
      <c r="EY25" s="24">
        <v>1188796</v>
      </c>
      <c r="EZ25" s="375">
        <v>704485</v>
      </c>
      <c r="FA25" s="24">
        <v>62</v>
      </c>
      <c r="FB25" s="24">
        <v>7308225</v>
      </c>
      <c r="FC25" s="24">
        <v>1443278</v>
      </c>
      <c r="FD25" s="375">
        <v>873231</v>
      </c>
      <c r="FE25" s="390" t="s">
        <v>336</v>
      </c>
      <c r="FF25" s="24">
        <v>77</v>
      </c>
      <c r="FG25" s="24">
        <v>8473980</v>
      </c>
      <c r="FH25" s="24">
        <v>2097383</v>
      </c>
      <c r="FI25" s="375">
        <v>1144929</v>
      </c>
      <c r="FJ25" s="24">
        <v>67</v>
      </c>
      <c r="FK25" s="24">
        <v>7760667</v>
      </c>
      <c r="FL25" s="24">
        <v>1972362</v>
      </c>
      <c r="FM25" s="375">
        <v>1001223</v>
      </c>
      <c r="FN25" s="160" t="s">
        <v>338</v>
      </c>
      <c r="FO25" s="24">
        <v>78</v>
      </c>
      <c r="FP25" s="24">
        <v>9002044</v>
      </c>
      <c r="FQ25" s="24">
        <v>2091638</v>
      </c>
      <c r="FR25" s="375">
        <v>1143681</v>
      </c>
      <c r="FS25" s="24">
        <v>102</v>
      </c>
      <c r="FT25" s="24">
        <v>11505326</v>
      </c>
      <c r="FU25" s="24">
        <v>2566455</v>
      </c>
      <c r="FV25" s="375">
        <v>1499650</v>
      </c>
      <c r="FW25" s="24">
        <v>96</v>
      </c>
      <c r="FX25" s="24">
        <v>10465453</v>
      </c>
      <c r="FY25" s="24">
        <v>2710140</v>
      </c>
      <c r="FZ25" s="375">
        <v>1535076</v>
      </c>
      <c r="GA25" s="24">
        <v>170</v>
      </c>
      <c r="GB25" s="24">
        <v>14173058</v>
      </c>
      <c r="GC25" s="24">
        <v>3625287</v>
      </c>
      <c r="GD25" s="375">
        <v>1594650</v>
      </c>
      <c r="GE25" s="24">
        <v>182</v>
      </c>
      <c r="GF25" s="24">
        <v>15984367</v>
      </c>
      <c r="GG25" s="24">
        <v>3851228</v>
      </c>
      <c r="GH25" s="375">
        <v>1708338</v>
      </c>
      <c r="GI25" s="24">
        <v>194</v>
      </c>
      <c r="GJ25" s="24">
        <v>16523291</v>
      </c>
      <c r="GK25" s="24">
        <v>3624081</v>
      </c>
      <c r="GL25" s="375">
        <v>1758207</v>
      </c>
      <c r="GM25" s="24">
        <v>257</v>
      </c>
      <c r="GN25" s="24">
        <v>22024932</v>
      </c>
      <c r="GO25" s="24">
        <v>5316062</v>
      </c>
      <c r="GP25" s="375">
        <v>2447062</v>
      </c>
      <c r="GQ25" s="160" t="s">
        <v>338</v>
      </c>
      <c r="GR25" s="24">
        <v>257</v>
      </c>
      <c r="GS25" s="24">
        <v>22154</v>
      </c>
      <c r="GT25" s="24">
        <v>5296</v>
      </c>
      <c r="GU25" s="375">
        <v>2370906</v>
      </c>
      <c r="GV25" s="160" t="s">
        <v>326</v>
      </c>
      <c r="GW25" s="24">
        <v>284</v>
      </c>
      <c r="GX25" s="24">
        <v>48472</v>
      </c>
      <c r="GY25" s="24">
        <v>11108</v>
      </c>
      <c r="GZ25" s="375">
        <v>5205</v>
      </c>
      <c r="HA25" s="24">
        <v>317</v>
      </c>
      <c r="HB25" s="24">
        <v>53382</v>
      </c>
      <c r="HC25" s="24">
        <v>12938</v>
      </c>
      <c r="HD25" s="375">
        <v>5847</v>
      </c>
      <c r="HE25" s="24">
        <v>371</v>
      </c>
      <c r="HF25" s="24">
        <v>63388</v>
      </c>
      <c r="HG25" s="24">
        <v>16885</v>
      </c>
      <c r="HH25" s="375">
        <v>6838</v>
      </c>
      <c r="HI25" s="24">
        <v>461</v>
      </c>
      <c r="HJ25" s="24">
        <v>78744</v>
      </c>
      <c r="HK25" s="24">
        <v>19467</v>
      </c>
      <c r="HL25" s="375">
        <v>8742</v>
      </c>
      <c r="HM25" s="24">
        <v>463</v>
      </c>
      <c r="HN25" s="24">
        <v>79211</v>
      </c>
      <c r="HO25" s="24">
        <v>19540</v>
      </c>
      <c r="HP25" s="375">
        <v>8716</v>
      </c>
      <c r="HQ25" s="160" t="s">
        <v>339</v>
      </c>
      <c r="HR25" s="24">
        <v>53</v>
      </c>
      <c r="HS25" s="24">
        <v>37089</v>
      </c>
      <c r="HT25" s="24">
        <v>6577</v>
      </c>
      <c r="HU25" s="375">
        <v>7066</v>
      </c>
      <c r="HV25" s="24">
        <v>64</v>
      </c>
      <c r="HW25" s="24">
        <v>44746</v>
      </c>
      <c r="HX25" s="24">
        <v>3740</v>
      </c>
      <c r="HY25" s="375">
        <v>8381</v>
      </c>
      <c r="HZ25" s="24">
        <v>58</v>
      </c>
      <c r="IA25" s="24">
        <v>41777</v>
      </c>
      <c r="IB25" s="24">
        <v>6958</v>
      </c>
      <c r="IC25" s="375">
        <v>2559</v>
      </c>
      <c r="ID25" s="160" t="s">
        <v>330</v>
      </c>
      <c r="IE25" s="24">
        <v>358</v>
      </c>
      <c r="IF25" s="24">
        <v>92977</v>
      </c>
      <c r="IG25" s="24">
        <v>19729</v>
      </c>
      <c r="IH25" s="375">
        <v>13505</v>
      </c>
      <c r="II25" s="24">
        <v>440</v>
      </c>
      <c r="IJ25" s="24">
        <v>112911</v>
      </c>
      <c r="IK25" s="24">
        <v>27697</v>
      </c>
      <c r="IL25" s="375">
        <v>16294</v>
      </c>
      <c r="IM25" s="24">
        <v>525</v>
      </c>
      <c r="IN25" s="24">
        <v>136019</v>
      </c>
      <c r="IO25" s="24">
        <v>39139</v>
      </c>
      <c r="IP25" s="375">
        <v>19917</v>
      </c>
      <c r="IQ25" s="24">
        <v>590</v>
      </c>
      <c r="IR25" s="24">
        <v>155999</v>
      </c>
      <c r="IS25" s="24">
        <v>50727</v>
      </c>
      <c r="IT25" s="375">
        <v>22542</v>
      </c>
      <c r="IU25" s="24">
        <v>599</v>
      </c>
      <c r="IV25" s="24">
        <v>156618</v>
      </c>
      <c r="IW25" s="24">
        <v>54423</v>
      </c>
      <c r="IX25" s="375">
        <v>20933</v>
      </c>
      <c r="IY25" s="24">
        <v>721</v>
      </c>
      <c r="IZ25" s="24">
        <v>192625</v>
      </c>
      <c r="JA25" s="24">
        <v>70470</v>
      </c>
      <c r="JB25" s="375">
        <v>27301</v>
      </c>
      <c r="JC25" s="24">
        <v>600</v>
      </c>
      <c r="JD25" s="24">
        <v>164577</v>
      </c>
      <c r="JE25" s="24">
        <v>55097</v>
      </c>
      <c r="JF25" s="24">
        <v>23355</v>
      </c>
    </row>
    <row r="26" spans="1:266" s="24" customFormat="1" ht="13.8" x14ac:dyDescent="0.3">
      <c r="A26" s="103"/>
      <c r="B26" s="103"/>
      <c r="C26" s="103"/>
      <c r="D26" s="103"/>
      <c r="E26" s="391"/>
      <c r="F26" s="390" t="s">
        <v>340</v>
      </c>
      <c r="H26" s="93">
        <v>2527198</v>
      </c>
      <c r="I26" s="93">
        <v>401243</v>
      </c>
      <c r="J26" s="389">
        <v>219055</v>
      </c>
      <c r="K26" s="103"/>
      <c r="L26" s="93">
        <v>6446275</v>
      </c>
      <c r="M26" s="93">
        <v>1217415</v>
      </c>
      <c r="N26" s="389">
        <v>589453</v>
      </c>
      <c r="O26" s="24">
        <v>18</v>
      </c>
      <c r="P26" s="24">
        <v>4118708</v>
      </c>
      <c r="Q26" s="24">
        <v>1650453</v>
      </c>
      <c r="R26" s="375">
        <v>351162</v>
      </c>
      <c r="S26" s="24">
        <v>13</v>
      </c>
      <c r="T26" s="24">
        <v>2413868</v>
      </c>
      <c r="U26" s="24">
        <v>411379</v>
      </c>
      <c r="V26" s="375">
        <v>239841</v>
      </c>
      <c r="W26" s="24">
        <v>22</v>
      </c>
      <c r="X26" s="24">
        <v>7318853</v>
      </c>
      <c r="Y26" s="24">
        <v>679197</v>
      </c>
      <c r="Z26" s="375">
        <v>661900</v>
      </c>
      <c r="AA26" s="24">
        <v>17</v>
      </c>
      <c r="AB26" s="24">
        <v>5256409</v>
      </c>
      <c r="AC26" s="24">
        <v>326795</v>
      </c>
      <c r="AD26" s="375">
        <v>256463</v>
      </c>
      <c r="AE26" s="24">
        <v>11</v>
      </c>
      <c r="AF26" s="24">
        <v>2214701</v>
      </c>
      <c r="AG26" s="24">
        <v>409960</v>
      </c>
      <c r="AH26" s="375">
        <v>205403</v>
      </c>
      <c r="AI26" s="24">
        <v>14</v>
      </c>
      <c r="AJ26" s="24">
        <v>2981122</v>
      </c>
      <c r="AK26" s="24">
        <v>459995</v>
      </c>
      <c r="AL26" s="375">
        <v>219078</v>
      </c>
      <c r="AM26" s="24">
        <v>20</v>
      </c>
      <c r="AN26" s="24">
        <v>4394945</v>
      </c>
      <c r="AO26" s="24">
        <v>681070</v>
      </c>
      <c r="AP26" s="375">
        <v>386326</v>
      </c>
      <c r="AQ26" s="24">
        <v>17</v>
      </c>
      <c r="AR26" s="24">
        <v>3462089</v>
      </c>
      <c r="AS26" s="24">
        <v>931875</v>
      </c>
      <c r="AT26" s="375">
        <v>299469</v>
      </c>
      <c r="AU26" s="24">
        <v>22</v>
      </c>
      <c r="AV26" s="24">
        <v>4420271</v>
      </c>
      <c r="AW26" s="24">
        <v>908575</v>
      </c>
      <c r="AX26" s="375">
        <v>359159</v>
      </c>
      <c r="AY26" s="375"/>
      <c r="AZ26" s="24">
        <v>24</v>
      </c>
      <c r="BA26" s="24">
        <v>5583880</v>
      </c>
      <c r="BB26" s="24">
        <v>792487</v>
      </c>
      <c r="BC26" s="375">
        <v>458032</v>
      </c>
      <c r="BD26" s="24">
        <v>27</v>
      </c>
      <c r="BE26" s="24">
        <v>9991253</v>
      </c>
      <c r="BF26" s="24">
        <v>1617231</v>
      </c>
      <c r="BG26" s="375">
        <v>879742</v>
      </c>
      <c r="BH26" s="24">
        <v>26</v>
      </c>
      <c r="BI26" s="24">
        <v>6463572</v>
      </c>
      <c r="BJ26" s="24">
        <v>1186384</v>
      </c>
      <c r="BK26" s="375">
        <v>592282</v>
      </c>
      <c r="BL26" s="24">
        <v>34</v>
      </c>
      <c r="BM26" s="24">
        <v>8743045</v>
      </c>
      <c r="BN26" s="24">
        <v>1245019</v>
      </c>
      <c r="BO26" s="375">
        <v>840295</v>
      </c>
      <c r="BP26" s="24">
        <v>18</v>
      </c>
      <c r="BQ26" s="24">
        <v>4521222</v>
      </c>
      <c r="BR26" s="24">
        <v>618468</v>
      </c>
      <c r="BS26" s="375">
        <v>399975</v>
      </c>
      <c r="BT26" s="24">
        <v>9</v>
      </c>
      <c r="BU26" s="24">
        <v>3524271</v>
      </c>
      <c r="BV26" s="24">
        <v>543583</v>
      </c>
      <c r="BW26" s="375">
        <v>300196</v>
      </c>
      <c r="BX26" s="24">
        <v>17</v>
      </c>
      <c r="BY26" s="24">
        <v>4088462</v>
      </c>
      <c r="BZ26" s="24">
        <v>675595</v>
      </c>
      <c r="CA26" s="375">
        <v>332742</v>
      </c>
      <c r="CB26" s="24">
        <v>14</v>
      </c>
      <c r="CC26" s="24">
        <v>3019453</v>
      </c>
      <c r="CD26" s="24">
        <v>327457</v>
      </c>
      <c r="CE26" s="375">
        <v>254972</v>
      </c>
      <c r="CF26" s="24">
        <v>15</v>
      </c>
      <c r="CG26" s="24">
        <v>3497594</v>
      </c>
      <c r="CH26" s="24">
        <v>464989</v>
      </c>
      <c r="CI26" s="375">
        <v>304428</v>
      </c>
      <c r="CJ26" s="24">
        <v>22</v>
      </c>
      <c r="CK26" s="24">
        <v>6324516</v>
      </c>
      <c r="CL26" s="24">
        <v>666971</v>
      </c>
      <c r="CM26" s="375">
        <v>579794</v>
      </c>
      <c r="CN26" s="24">
        <v>13</v>
      </c>
      <c r="CO26" s="24">
        <v>4687319</v>
      </c>
      <c r="CP26" s="24">
        <v>486712</v>
      </c>
      <c r="CQ26" s="375">
        <v>432198</v>
      </c>
      <c r="CR26" s="24">
        <v>27</v>
      </c>
      <c r="CS26" s="24">
        <v>6117086</v>
      </c>
      <c r="CT26" s="24">
        <v>809315</v>
      </c>
      <c r="CU26" s="375">
        <v>534767</v>
      </c>
      <c r="CV26" s="24">
        <v>33</v>
      </c>
      <c r="CW26" s="24">
        <v>9212458</v>
      </c>
      <c r="CX26" s="24">
        <v>1449711</v>
      </c>
      <c r="CY26" s="375">
        <v>736674</v>
      </c>
      <c r="CZ26" s="160" t="s">
        <v>341</v>
      </c>
      <c r="DA26" s="24">
        <v>17</v>
      </c>
      <c r="DB26" s="24">
        <v>5135890</v>
      </c>
      <c r="DC26" s="24">
        <v>648369</v>
      </c>
      <c r="DD26" s="375">
        <v>476288</v>
      </c>
      <c r="DE26" s="24">
        <v>26</v>
      </c>
      <c r="DF26" s="24">
        <v>7511661</v>
      </c>
      <c r="DG26" s="24">
        <v>661346</v>
      </c>
      <c r="DH26" s="375">
        <v>1079684</v>
      </c>
      <c r="DI26" s="24">
        <v>15</v>
      </c>
      <c r="DJ26" s="24">
        <v>3164986</v>
      </c>
      <c r="DK26" s="24">
        <v>328297</v>
      </c>
      <c r="DL26" s="375">
        <v>624524</v>
      </c>
      <c r="DM26" s="24">
        <v>17</v>
      </c>
      <c r="DN26" s="24">
        <v>3581176</v>
      </c>
      <c r="DO26" s="24">
        <v>580699</v>
      </c>
      <c r="DP26" s="375">
        <v>761565</v>
      </c>
      <c r="DQ26" s="24">
        <v>16</v>
      </c>
      <c r="DR26" s="24">
        <v>3474205</v>
      </c>
      <c r="DS26" s="24">
        <v>212024</v>
      </c>
      <c r="DT26" s="375">
        <v>591574</v>
      </c>
      <c r="DU26" s="24">
        <v>21</v>
      </c>
      <c r="DV26" s="24">
        <v>5211495</v>
      </c>
      <c r="DW26" s="24">
        <v>556162</v>
      </c>
      <c r="DX26" s="375">
        <v>1041071</v>
      </c>
      <c r="DY26" s="24">
        <v>25</v>
      </c>
      <c r="DZ26" s="24">
        <v>4825589</v>
      </c>
      <c r="EA26" s="24">
        <v>779611</v>
      </c>
      <c r="EB26" s="375">
        <v>973559</v>
      </c>
      <c r="EC26" s="24">
        <v>31</v>
      </c>
      <c r="ED26" s="24">
        <v>6861216</v>
      </c>
      <c r="EE26" s="24">
        <v>802765</v>
      </c>
      <c r="EF26" s="375">
        <v>1352766</v>
      </c>
      <c r="EG26" s="24">
        <v>30</v>
      </c>
      <c r="EH26" s="24">
        <v>6518245</v>
      </c>
      <c r="EI26" s="24">
        <v>706683</v>
      </c>
      <c r="EJ26" s="375">
        <v>1275844</v>
      </c>
      <c r="EK26" s="24">
        <v>38</v>
      </c>
      <c r="EL26" s="24">
        <v>8027699</v>
      </c>
      <c r="EM26" s="24">
        <v>539234</v>
      </c>
      <c r="EN26" s="375">
        <v>1511963</v>
      </c>
      <c r="EO26" s="24">
        <v>35</v>
      </c>
      <c r="EP26" s="24">
        <v>8983148</v>
      </c>
      <c r="EQ26" s="24">
        <v>1168072</v>
      </c>
      <c r="ER26" s="375">
        <v>1674590</v>
      </c>
      <c r="ES26" s="24">
        <v>37</v>
      </c>
      <c r="ET26" s="24">
        <v>9077596</v>
      </c>
      <c r="EU26" s="24">
        <v>1774060</v>
      </c>
      <c r="EV26" s="375">
        <v>1711514</v>
      </c>
      <c r="EW26" s="24">
        <v>53</v>
      </c>
      <c r="EX26" s="24">
        <v>11597039</v>
      </c>
      <c r="EY26" s="24">
        <v>2461945</v>
      </c>
      <c r="EZ26" s="375">
        <v>2146642</v>
      </c>
      <c r="FA26" s="24">
        <v>53</v>
      </c>
      <c r="FB26" s="24">
        <v>12690549</v>
      </c>
      <c r="FC26" s="24">
        <v>1904475</v>
      </c>
      <c r="FD26" s="375">
        <v>2273181</v>
      </c>
      <c r="FE26" s="390" t="s">
        <v>340</v>
      </c>
      <c r="FF26" s="24">
        <v>49</v>
      </c>
      <c r="FG26" s="24">
        <v>11679887</v>
      </c>
      <c r="FH26" s="24">
        <v>2550364</v>
      </c>
      <c r="FI26" s="375">
        <v>2139869</v>
      </c>
      <c r="FJ26" s="24">
        <v>68</v>
      </c>
      <c r="FK26" s="24">
        <v>16262489</v>
      </c>
      <c r="FL26" s="24">
        <v>3980421</v>
      </c>
      <c r="FM26" s="375">
        <v>2833106</v>
      </c>
      <c r="FN26" s="160" t="s">
        <v>342</v>
      </c>
      <c r="FO26" s="24">
        <v>84</v>
      </c>
      <c r="FP26" s="24">
        <v>22663293</v>
      </c>
      <c r="FQ26" s="24">
        <v>3930334</v>
      </c>
      <c r="FR26" s="375">
        <v>4163763</v>
      </c>
      <c r="FS26" s="24">
        <v>67</v>
      </c>
      <c r="FT26" s="24">
        <v>18029409</v>
      </c>
      <c r="FU26" s="24">
        <v>2894099</v>
      </c>
      <c r="FV26" s="375">
        <v>3316954</v>
      </c>
      <c r="FW26" s="24">
        <v>78</v>
      </c>
      <c r="FX26" s="24">
        <v>20816974</v>
      </c>
      <c r="FY26" s="24">
        <v>3533371</v>
      </c>
      <c r="FZ26" s="375">
        <v>4614323</v>
      </c>
      <c r="GA26" s="24">
        <v>177</v>
      </c>
      <c r="GB26" s="24">
        <v>29523099</v>
      </c>
      <c r="GC26" s="24">
        <v>7042193</v>
      </c>
      <c r="GD26" s="375">
        <v>4474016</v>
      </c>
      <c r="GE26" s="24">
        <v>172</v>
      </c>
      <c r="GF26" s="24">
        <v>37383543</v>
      </c>
      <c r="GG26" s="24">
        <v>6223295</v>
      </c>
      <c r="GH26" s="375">
        <v>5848173</v>
      </c>
      <c r="GI26" s="24">
        <v>191</v>
      </c>
      <c r="GJ26" s="24">
        <v>34738713</v>
      </c>
      <c r="GK26" s="24">
        <v>6176079</v>
      </c>
      <c r="GL26" s="375">
        <v>5615094</v>
      </c>
      <c r="GM26" s="24">
        <v>233</v>
      </c>
      <c r="GN26" s="24">
        <v>42708129</v>
      </c>
      <c r="GO26" s="24">
        <v>7253438</v>
      </c>
      <c r="GP26" s="375">
        <v>6713350</v>
      </c>
      <c r="GQ26" s="160" t="s">
        <v>342</v>
      </c>
      <c r="GR26" s="24">
        <v>231</v>
      </c>
      <c r="GS26" s="24">
        <v>42894</v>
      </c>
      <c r="GT26" s="24">
        <v>7653</v>
      </c>
      <c r="GU26" s="375">
        <v>6608481</v>
      </c>
      <c r="GV26" s="160" t="s">
        <v>343</v>
      </c>
      <c r="GW26" s="24">
        <v>283</v>
      </c>
      <c r="GX26" s="24">
        <v>107426</v>
      </c>
      <c r="GY26" s="24">
        <v>17741</v>
      </c>
      <c r="GZ26" s="375">
        <v>16421</v>
      </c>
      <c r="HA26" s="24">
        <v>254</v>
      </c>
      <c r="HB26" s="24">
        <v>103503</v>
      </c>
      <c r="HC26" s="24">
        <v>16800</v>
      </c>
      <c r="HD26" s="375">
        <v>14980</v>
      </c>
      <c r="HE26" s="24">
        <v>312</v>
      </c>
      <c r="HF26" s="24">
        <v>117041</v>
      </c>
      <c r="HG26" s="24">
        <v>23910</v>
      </c>
      <c r="HH26" s="375">
        <v>17666</v>
      </c>
      <c r="HI26" s="24">
        <v>410</v>
      </c>
      <c r="HJ26" s="24">
        <v>156414</v>
      </c>
      <c r="HK26" s="24">
        <v>25752</v>
      </c>
      <c r="HL26" s="375">
        <v>24135</v>
      </c>
      <c r="HM26" s="24">
        <v>420</v>
      </c>
      <c r="HN26" s="24">
        <v>180383</v>
      </c>
      <c r="HO26" s="24">
        <v>27864</v>
      </c>
      <c r="HP26" s="375">
        <v>31461</v>
      </c>
      <c r="HQ26" s="160" t="s">
        <v>344</v>
      </c>
      <c r="HR26" s="24">
        <v>26</v>
      </c>
      <c r="HS26" s="24">
        <v>62686</v>
      </c>
      <c r="HT26" s="24">
        <v>7666</v>
      </c>
      <c r="HU26" s="375">
        <v>7015</v>
      </c>
      <c r="HV26" s="24">
        <v>25</v>
      </c>
      <c r="HW26" s="24">
        <v>43407</v>
      </c>
      <c r="HX26" s="24">
        <v>4288</v>
      </c>
      <c r="HY26" s="375">
        <v>8925</v>
      </c>
      <c r="HZ26" s="24">
        <v>16</v>
      </c>
      <c r="IA26" s="24">
        <v>30495</v>
      </c>
      <c r="IB26" s="24">
        <v>2711</v>
      </c>
      <c r="IC26" s="375">
        <v>1203</v>
      </c>
      <c r="ID26" s="160" t="s">
        <v>334</v>
      </c>
      <c r="IE26" s="24">
        <v>72</v>
      </c>
      <c r="IF26" s="24">
        <v>30553</v>
      </c>
      <c r="IG26" s="24">
        <v>4873</v>
      </c>
      <c r="IH26" s="375">
        <v>5609</v>
      </c>
      <c r="II26" s="24">
        <v>90</v>
      </c>
      <c r="IJ26" s="24">
        <v>38204</v>
      </c>
      <c r="IK26" s="24">
        <v>8520</v>
      </c>
      <c r="IL26" s="375">
        <v>6760</v>
      </c>
      <c r="IM26" s="24">
        <v>133</v>
      </c>
      <c r="IN26" s="24">
        <v>59701</v>
      </c>
      <c r="IO26" s="24">
        <v>17318</v>
      </c>
      <c r="IP26" s="375">
        <v>10753</v>
      </c>
      <c r="IQ26" s="24">
        <v>151</v>
      </c>
      <c r="IR26" s="24">
        <v>65110</v>
      </c>
      <c r="IS26" s="24">
        <v>20143</v>
      </c>
      <c r="IT26" s="375">
        <v>11275</v>
      </c>
      <c r="IU26" s="24">
        <v>97</v>
      </c>
      <c r="IV26" s="24">
        <v>41430</v>
      </c>
      <c r="IW26" s="24">
        <v>12292</v>
      </c>
      <c r="IX26" s="375">
        <v>7544</v>
      </c>
      <c r="IY26" s="24">
        <v>160</v>
      </c>
      <c r="IZ26" s="24">
        <v>68471</v>
      </c>
      <c r="JA26" s="24">
        <v>22699</v>
      </c>
      <c r="JB26" s="375">
        <v>11798</v>
      </c>
      <c r="JC26" s="24">
        <v>133</v>
      </c>
      <c r="JD26" s="24">
        <v>58313</v>
      </c>
      <c r="JE26" s="24">
        <v>17127</v>
      </c>
      <c r="JF26" s="24">
        <v>10082</v>
      </c>
    </row>
    <row r="27" spans="1:266" s="68" customFormat="1" ht="13.8" x14ac:dyDescent="0.3">
      <c r="A27" s="392" t="s">
        <v>230</v>
      </c>
      <c r="B27" s="392">
        <v>348</v>
      </c>
      <c r="C27" s="392">
        <f>SUM(C12:C24)</f>
        <v>1799603</v>
      </c>
      <c r="D27" s="68">
        <f>SUM(D12:D24)</f>
        <v>764523</v>
      </c>
      <c r="E27" s="393">
        <f>SUM(E12:E24)</f>
        <v>45866</v>
      </c>
      <c r="F27" s="394"/>
      <c r="G27" s="392">
        <v>3403</v>
      </c>
      <c r="H27" s="392">
        <f>SUM(H12:H26)</f>
        <v>19427922</v>
      </c>
      <c r="I27" s="392">
        <f>SUM(I12:I26)</f>
        <v>9079658</v>
      </c>
      <c r="J27" s="393">
        <f>SUM(J12:J26)</f>
        <v>683069</v>
      </c>
      <c r="K27" s="68">
        <v>3649</v>
      </c>
      <c r="L27" s="392">
        <f t="shared" ref="L27:AX27" si="0">SUM(L12:L26)</f>
        <v>28388249</v>
      </c>
      <c r="M27" s="392">
        <f t="shared" si="0"/>
        <v>11069109</v>
      </c>
      <c r="N27" s="393">
        <f t="shared" si="0"/>
        <v>1126346</v>
      </c>
      <c r="O27" s="68">
        <f t="shared" si="0"/>
        <v>3882</v>
      </c>
      <c r="P27" s="392">
        <f t="shared" si="0"/>
        <v>29114579</v>
      </c>
      <c r="Q27" s="392">
        <f t="shared" si="0"/>
        <v>12056567</v>
      </c>
      <c r="R27" s="395">
        <f t="shared" si="0"/>
        <v>996432</v>
      </c>
      <c r="S27" s="68">
        <f t="shared" si="0"/>
        <v>4284</v>
      </c>
      <c r="T27" s="68">
        <f t="shared" si="0"/>
        <v>27099601</v>
      </c>
      <c r="U27" s="68">
        <f t="shared" si="0"/>
        <v>11246114</v>
      </c>
      <c r="V27" s="395">
        <f t="shared" si="0"/>
        <v>828511</v>
      </c>
      <c r="W27" s="68">
        <f t="shared" si="0"/>
        <v>4982</v>
      </c>
      <c r="X27" s="68">
        <f t="shared" si="0"/>
        <v>38804765</v>
      </c>
      <c r="Y27" s="68">
        <f t="shared" si="0"/>
        <v>13094723</v>
      </c>
      <c r="Z27" s="395">
        <f t="shared" si="0"/>
        <v>1469582</v>
      </c>
      <c r="AA27" s="68">
        <f t="shared" si="0"/>
        <v>5266</v>
      </c>
      <c r="AB27" s="68">
        <f t="shared" si="0"/>
        <v>36743432</v>
      </c>
      <c r="AC27" s="68">
        <f t="shared" si="0"/>
        <v>12596883</v>
      </c>
      <c r="AD27" s="395">
        <f t="shared" si="0"/>
        <v>1011982</v>
      </c>
      <c r="AE27" s="68">
        <f t="shared" si="0"/>
        <v>5311</v>
      </c>
      <c r="AF27" s="68">
        <f t="shared" si="0"/>
        <v>35387714</v>
      </c>
      <c r="AG27" s="68">
        <f t="shared" si="0"/>
        <v>13993769</v>
      </c>
      <c r="AH27" s="395">
        <f t="shared" si="0"/>
        <v>1055296</v>
      </c>
      <c r="AI27" s="68">
        <f t="shared" si="0"/>
        <v>5359</v>
      </c>
      <c r="AJ27" s="68">
        <f t="shared" si="0"/>
        <v>37856705</v>
      </c>
      <c r="AK27" s="68">
        <f t="shared" si="0"/>
        <v>13810572</v>
      </c>
      <c r="AL27" s="395">
        <f t="shared" si="0"/>
        <v>1190825</v>
      </c>
      <c r="AM27" s="68">
        <f t="shared" si="0"/>
        <v>6145</v>
      </c>
      <c r="AN27" s="68">
        <f t="shared" si="0"/>
        <v>43125790</v>
      </c>
      <c r="AO27" s="68">
        <f t="shared" si="0"/>
        <v>16520161</v>
      </c>
      <c r="AP27" s="395">
        <f t="shared" si="0"/>
        <v>1385825</v>
      </c>
      <c r="AQ27" s="68">
        <f t="shared" si="0"/>
        <v>6311</v>
      </c>
      <c r="AR27" s="68">
        <f t="shared" si="0"/>
        <v>44805379</v>
      </c>
      <c r="AS27" s="68">
        <f t="shared" si="0"/>
        <v>17459007</v>
      </c>
      <c r="AT27" s="395">
        <f t="shared" si="0"/>
        <v>1438261</v>
      </c>
      <c r="AU27" s="68">
        <f t="shared" si="0"/>
        <v>6643</v>
      </c>
      <c r="AV27" s="68">
        <f t="shared" si="0"/>
        <v>47115224</v>
      </c>
      <c r="AW27" s="68">
        <f t="shared" si="0"/>
        <v>17712453</v>
      </c>
      <c r="AX27" s="395">
        <f t="shared" si="0"/>
        <v>1443189</v>
      </c>
      <c r="AY27" s="395"/>
      <c r="AZ27" s="68">
        <f t="shared" ref="AZ27:CE27" si="1">SUM(AZ12:AZ26)</f>
        <v>7148</v>
      </c>
      <c r="BA27" s="68">
        <f t="shared" si="1"/>
        <v>53371975</v>
      </c>
      <c r="BB27" s="68">
        <f t="shared" si="1"/>
        <v>19519155</v>
      </c>
      <c r="BC27" s="395">
        <f t="shared" si="1"/>
        <v>1784950</v>
      </c>
      <c r="BD27" s="68">
        <f t="shared" si="1"/>
        <v>7556</v>
      </c>
      <c r="BE27" s="68">
        <f t="shared" si="1"/>
        <v>59433766</v>
      </c>
      <c r="BF27" s="68">
        <f t="shared" si="1"/>
        <v>20110848</v>
      </c>
      <c r="BG27" s="396">
        <f t="shared" si="1"/>
        <v>2174732</v>
      </c>
      <c r="BH27" s="68">
        <f t="shared" si="1"/>
        <v>8390</v>
      </c>
      <c r="BI27" s="68">
        <f t="shared" si="1"/>
        <v>60125462</v>
      </c>
      <c r="BJ27" s="68">
        <f t="shared" si="1"/>
        <v>21030194</v>
      </c>
      <c r="BK27" s="395">
        <f t="shared" si="1"/>
        <v>2038890</v>
      </c>
      <c r="BL27" s="68">
        <f t="shared" si="1"/>
        <v>7367</v>
      </c>
      <c r="BM27" s="68">
        <f t="shared" si="1"/>
        <v>56451818</v>
      </c>
      <c r="BN27" s="68">
        <f t="shared" si="1"/>
        <v>18662757</v>
      </c>
      <c r="BO27" s="395">
        <f t="shared" si="1"/>
        <v>2082384</v>
      </c>
      <c r="BP27" s="68">
        <f t="shared" si="1"/>
        <v>7536</v>
      </c>
      <c r="BQ27" s="68">
        <f t="shared" si="1"/>
        <v>49967430</v>
      </c>
      <c r="BR27" s="68">
        <f t="shared" si="1"/>
        <v>16886733</v>
      </c>
      <c r="BS27" s="395">
        <f t="shared" si="1"/>
        <v>1488956</v>
      </c>
      <c r="BT27" s="68">
        <f t="shared" si="1"/>
        <v>7374</v>
      </c>
      <c r="BU27" s="68">
        <f t="shared" si="1"/>
        <v>45695213</v>
      </c>
      <c r="BV27" s="68">
        <f t="shared" si="1"/>
        <v>15189964</v>
      </c>
      <c r="BW27" s="395">
        <f t="shared" si="1"/>
        <v>1283848</v>
      </c>
      <c r="BX27" s="68">
        <f t="shared" si="1"/>
        <v>8283</v>
      </c>
      <c r="BY27" s="68">
        <f t="shared" si="1"/>
        <v>53695662</v>
      </c>
      <c r="BZ27" s="68">
        <f t="shared" si="1"/>
        <v>17233964</v>
      </c>
      <c r="CA27" s="395">
        <f t="shared" si="1"/>
        <v>1506422</v>
      </c>
      <c r="CB27" s="68">
        <f t="shared" si="1"/>
        <v>8157</v>
      </c>
      <c r="CC27" s="68">
        <f t="shared" si="1"/>
        <v>52965126</v>
      </c>
      <c r="CD27" s="68">
        <f t="shared" si="1"/>
        <v>17361279</v>
      </c>
      <c r="CE27" s="395">
        <f t="shared" si="1"/>
        <v>1454450</v>
      </c>
      <c r="CF27" s="68">
        <f t="shared" ref="CF27:CY27" si="2">SUM(CF12:CF26)</f>
        <v>8887</v>
      </c>
      <c r="CG27" s="68">
        <f t="shared" si="2"/>
        <v>56008917</v>
      </c>
      <c r="CH27" s="68">
        <f t="shared" si="2"/>
        <v>18550443</v>
      </c>
      <c r="CI27" s="395">
        <f t="shared" si="2"/>
        <v>1467355</v>
      </c>
      <c r="CJ27" s="68">
        <f t="shared" si="2"/>
        <v>8803</v>
      </c>
      <c r="CK27" s="68">
        <f t="shared" si="2"/>
        <v>59418670</v>
      </c>
      <c r="CL27" s="68">
        <f t="shared" si="2"/>
        <v>18502693</v>
      </c>
      <c r="CM27" s="395">
        <f t="shared" si="2"/>
        <v>1836946</v>
      </c>
      <c r="CN27" s="68">
        <f t="shared" si="2"/>
        <v>9085</v>
      </c>
      <c r="CO27" s="68">
        <f t="shared" si="2"/>
        <v>60964076</v>
      </c>
      <c r="CP27" s="68">
        <f t="shared" si="2"/>
        <v>19361859</v>
      </c>
      <c r="CQ27" s="395">
        <f t="shared" si="2"/>
        <v>1852356</v>
      </c>
      <c r="CR27" s="68">
        <f t="shared" si="2"/>
        <v>9681</v>
      </c>
      <c r="CS27" s="68">
        <f t="shared" si="2"/>
        <v>65699350</v>
      </c>
      <c r="CT27" s="68">
        <f t="shared" si="2"/>
        <v>20876173</v>
      </c>
      <c r="CU27" s="395">
        <f t="shared" si="2"/>
        <v>2002283</v>
      </c>
      <c r="CV27" s="68">
        <f t="shared" si="2"/>
        <v>10303</v>
      </c>
      <c r="CW27" s="68">
        <f t="shared" si="2"/>
        <v>75481823</v>
      </c>
      <c r="CX27" s="68">
        <f t="shared" si="2"/>
        <v>23331270</v>
      </c>
      <c r="CY27" s="395">
        <f t="shared" si="2"/>
        <v>2359428</v>
      </c>
      <c r="DA27" s="68">
        <f t="shared" ref="DA27:DP27" si="3">SUM(DA11:DA26)</f>
        <v>8189</v>
      </c>
      <c r="DB27" s="68">
        <f t="shared" si="3"/>
        <v>63023924</v>
      </c>
      <c r="DC27" s="68">
        <f t="shared" si="3"/>
        <v>20077604</v>
      </c>
      <c r="DD27" s="395">
        <f t="shared" si="3"/>
        <v>2227333</v>
      </c>
      <c r="DE27" s="68">
        <f t="shared" si="3"/>
        <v>7705</v>
      </c>
      <c r="DF27" s="68">
        <f t="shared" si="3"/>
        <v>66591236</v>
      </c>
      <c r="DG27" s="68">
        <f t="shared" si="3"/>
        <v>20213656</v>
      </c>
      <c r="DH27" s="395">
        <f t="shared" si="3"/>
        <v>3117020</v>
      </c>
      <c r="DI27" s="68">
        <f t="shared" si="3"/>
        <v>7974</v>
      </c>
      <c r="DJ27" s="68">
        <f t="shared" si="3"/>
        <v>60999416</v>
      </c>
      <c r="DK27" s="68">
        <f t="shared" si="3"/>
        <v>19705067</v>
      </c>
      <c r="DL27" s="395">
        <f t="shared" si="3"/>
        <v>2698282</v>
      </c>
      <c r="DM27" s="68">
        <f t="shared" si="3"/>
        <v>8328</v>
      </c>
      <c r="DN27" s="68">
        <f t="shared" si="3"/>
        <v>62726428</v>
      </c>
      <c r="DO27" s="68">
        <f t="shared" si="3"/>
        <v>21337697</v>
      </c>
      <c r="DP27" s="395">
        <f t="shared" si="3"/>
        <v>2976162</v>
      </c>
      <c r="DR27" s="68">
        <f t="shared" ref="DR27:EZ27" si="4">SUM(DR11:DR26)</f>
        <v>74386347</v>
      </c>
      <c r="DS27" s="68">
        <f t="shared" si="4"/>
        <v>23895394</v>
      </c>
      <c r="DT27" s="395">
        <f t="shared" si="4"/>
        <v>3322989</v>
      </c>
      <c r="DU27" s="68">
        <f t="shared" si="4"/>
        <v>9317</v>
      </c>
      <c r="DV27" s="68">
        <f t="shared" si="4"/>
        <v>74154215</v>
      </c>
      <c r="DW27" s="68">
        <f t="shared" si="4"/>
        <v>23255815</v>
      </c>
      <c r="DX27" s="395">
        <f t="shared" si="4"/>
        <v>3811844</v>
      </c>
      <c r="DY27" s="68">
        <f t="shared" si="4"/>
        <v>10988</v>
      </c>
      <c r="DZ27" s="68">
        <f t="shared" si="4"/>
        <v>87354546</v>
      </c>
      <c r="EA27" s="68">
        <f t="shared" si="4"/>
        <v>28123541</v>
      </c>
      <c r="EB27" s="395">
        <f t="shared" si="4"/>
        <v>4230900</v>
      </c>
      <c r="EC27" s="68">
        <f t="shared" si="4"/>
        <v>12082</v>
      </c>
      <c r="ED27" s="68">
        <f t="shared" si="4"/>
        <v>95372936</v>
      </c>
      <c r="EE27" s="68">
        <f t="shared" si="4"/>
        <v>29227780</v>
      </c>
      <c r="EF27" s="395">
        <f t="shared" si="4"/>
        <v>4883702</v>
      </c>
      <c r="EG27" s="68">
        <f t="shared" si="4"/>
        <v>12350</v>
      </c>
      <c r="EH27" s="68">
        <f t="shared" si="4"/>
        <v>99716770</v>
      </c>
      <c r="EI27" s="68">
        <f t="shared" si="4"/>
        <v>30467219</v>
      </c>
      <c r="EJ27" s="395">
        <f t="shared" si="4"/>
        <v>4902352</v>
      </c>
      <c r="EK27" s="68">
        <f t="shared" si="4"/>
        <v>13982</v>
      </c>
      <c r="EL27" s="68">
        <f t="shared" si="4"/>
        <v>117534317</v>
      </c>
      <c r="EM27" s="68">
        <f t="shared" si="4"/>
        <v>36293962</v>
      </c>
      <c r="EN27" s="395">
        <f t="shared" si="4"/>
        <v>5992790</v>
      </c>
      <c r="EO27" s="68">
        <f t="shared" si="4"/>
        <v>15680</v>
      </c>
      <c r="EP27" s="68">
        <f t="shared" si="4"/>
        <v>134073912</v>
      </c>
      <c r="EQ27" s="68">
        <f t="shared" si="4"/>
        <v>44185477</v>
      </c>
      <c r="ER27" s="395">
        <f t="shared" si="4"/>
        <v>6933608</v>
      </c>
      <c r="ES27" s="68">
        <f t="shared" si="4"/>
        <v>16289</v>
      </c>
      <c r="ET27" s="68">
        <f t="shared" si="4"/>
        <v>144072616</v>
      </c>
      <c r="EU27" s="68">
        <f t="shared" si="4"/>
        <v>51443255</v>
      </c>
      <c r="EV27" s="395">
        <f t="shared" si="4"/>
        <v>7797967</v>
      </c>
      <c r="EW27" s="68">
        <f t="shared" si="4"/>
        <v>19663</v>
      </c>
      <c r="EX27" s="68">
        <f t="shared" si="4"/>
        <v>175672401</v>
      </c>
      <c r="EY27" s="68">
        <f t="shared" si="4"/>
        <v>64953558</v>
      </c>
      <c r="EZ27" s="395">
        <f t="shared" si="4"/>
        <v>9248925</v>
      </c>
      <c r="FA27" s="68">
        <f>SUM(FA12:FA26)</f>
        <v>19621</v>
      </c>
      <c r="FB27" s="68">
        <f>SUM(FB11:FB26)</f>
        <v>187905121</v>
      </c>
      <c r="FC27" s="68">
        <f>SUM(FC11:FC26)</f>
        <v>68101315</v>
      </c>
      <c r="FD27" s="395">
        <f>SUM(FD12:FD26)</f>
        <v>10088841</v>
      </c>
      <c r="FE27" s="397"/>
      <c r="FF27" s="68">
        <f t="shared" ref="FF27:FM27" si="5">SUM(FF12:FF26)</f>
        <v>12878</v>
      </c>
      <c r="FG27" s="68">
        <f t="shared" si="5"/>
        <v>176852697</v>
      </c>
      <c r="FH27" s="68">
        <f t="shared" si="5"/>
        <v>61893323</v>
      </c>
      <c r="FI27" s="395">
        <f t="shared" si="5"/>
        <v>10309838</v>
      </c>
      <c r="FJ27" s="68">
        <f t="shared" si="5"/>
        <v>11069</v>
      </c>
      <c r="FK27" s="68">
        <f t="shared" si="5"/>
        <v>178360863</v>
      </c>
      <c r="FL27" s="68">
        <f t="shared" si="5"/>
        <v>65258569</v>
      </c>
      <c r="FM27" s="395">
        <f t="shared" si="5"/>
        <v>10882469</v>
      </c>
      <c r="FN27" s="397"/>
      <c r="FO27" s="68">
        <f t="shared" ref="FO27:GP27" si="6">SUM(FO12:FO26)</f>
        <v>12784</v>
      </c>
      <c r="FP27" s="68">
        <f t="shared" si="6"/>
        <v>213253354</v>
      </c>
      <c r="FQ27" s="68">
        <f t="shared" si="6"/>
        <v>73805767</v>
      </c>
      <c r="FR27" s="395">
        <f t="shared" si="6"/>
        <v>13580418</v>
      </c>
      <c r="FS27" s="68">
        <f t="shared" si="6"/>
        <v>13599</v>
      </c>
      <c r="FT27" s="68">
        <f t="shared" si="6"/>
        <v>227309648</v>
      </c>
      <c r="FU27" s="68">
        <f t="shared" si="6"/>
        <v>79961891</v>
      </c>
      <c r="FV27" s="395">
        <f t="shared" si="6"/>
        <v>13967077</v>
      </c>
      <c r="FW27" s="68">
        <f t="shared" si="6"/>
        <v>11794</v>
      </c>
      <c r="FX27" s="68">
        <f t="shared" si="6"/>
        <v>202898851</v>
      </c>
      <c r="FY27" s="68">
        <f t="shared" si="6"/>
        <v>69194225</v>
      </c>
      <c r="FZ27" s="395">
        <f t="shared" si="6"/>
        <v>13012978</v>
      </c>
      <c r="GA27" s="68">
        <f t="shared" si="6"/>
        <v>13978</v>
      </c>
      <c r="GB27" s="68">
        <f t="shared" si="6"/>
        <v>233559868</v>
      </c>
      <c r="GC27" s="68">
        <f t="shared" si="6"/>
        <v>81465471</v>
      </c>
      <c r="GD27" s="395">
        <f t="shared" si="6"/>
        <v>14115646</v>
      </c>
      <c r="GE27" s="68">
        <f t="shared" si="6"/>
        <v>14196</v>
      </c>
      <c r="GF27" s="68">
        <f t="shared" si="6"/>
        <v>244975792</v>
      </c>
      <c r="GG27" s="68">
        <f t="shared" si="6"/>
        <v>82358674</v>
      </c>
      <c r="GH27" s="398">
        <f t="shared" si="6"/>
        <v>15588855</v>
      </c>
      <c r="GI27" s="68">
        <f t="shared" si="6"/>
        <v>16449</v>
      </c>
      <c r="GJ27" s="68">
        <f t="shared" si="6"/>
        <v>279381507</v>
      </c>
      <c r="GK27" s="68">
        <f t="shared" si="6"/>
        <v>93900378</v>
      </c>
      <c r="GL27" s="395">
        <f t="shared" si="6"/>
        <v>17163794</v>
      </c>
      <c r="GM27" s="68">
        <f t="shared" si="6"/>
        <v>16634</v>
      </c>
      <c r="GN27" s="68">
        <f t="shared" si="6"/>
        <v>294153072</v>
      </c>
      <c r="GO27" s="68">
        <f t="shared" si="6"/>
        <v>95481208</v>
      </c>
      <c r="GP27" s="395">
        <f t="shared" si="6"/>
        <v>18994291</v>
      </c>
      <c r="GQ27" s="397"/>
      <c r="GT27" s="24">
        <v>1</v>
      </c>
      <c r="GU27" s="395"/>
      <c r="GV27" s="397"/>
      <c r="HD27" s="24">
        <v>-2</v>
      </c>
      <c r="HF27" s="24">
        <v>-2</v>
      </c>
      <c r="HG27" s="24">
        <v>1</v>
      </c>
      <c r="HH27" s="24">
        <v>-1</v>
      </c>
      <c r="HK27" s="24">
        <v>-1</v>
      </c>
      <c r="HN27" s="24">
        <v>-1</v>
      </c>
      <c r="HP27" s="24">
        <v>1</v>
      </c>
      <c r="HS27" s="24">
        <v>1</v>
      </c>
      <c r="HU27" s="24">
        <v>1</v>
      </c>
      <c r="HX27" s="24">
        <v>-1</v>
      </c>
      <c r="HY27" s="24">
        <v>1</v>
      </c>
      <c r="IA27" s="24">
        <v>1</v>
      </c>
      <c r="IB27" s="24">
        <v>-1</v>
      </c>
      <c r="ID27" s="160" t="s">
        <v>339</v>
      </c>
      <c r="IE27" s="24">
        <v>49</v>
      </c>
      <c r="IF27" s="24">
        <v>34251</v>
      </c>
      <c r="IG27" s="24">
        <v>6848</v>
      </c>
      <c r="IH27" s="375">
        <v>5995</v>
      </c>
      <c r="II27" s="24">
        <v>66</v>
      </c>
      <c r="IJ27" s="24">
        <v>44154</v>
      </c>
      <c r="IK27" s="24">
        <v>7280</v>
      </c>
      <c r="IL27" s="375">
        <v>7906</v>
      </c>
      <c r="IM27" s="24">
        <v>82</v>
      </c>
      <c r="IN27" s="24">
        <v>58082</v>
      </c>
      <c r="IO27" s="24">
        <v>12679</v>
      </c>
      <c r="IP27" s="375">
        <v>10130</v>
      </c>
      <c r="IQ27" s="24">
        <v>80</v>
      </c>
      <c r="IR27" s="24">
        <v>52275</v>
      </c>
      <c r="IS27" s="24">
        <v>15110</v>
      </c>
      <c r="IT27" s="375">
        <v>9547</v>
      </c>
      <c r="IU27" s="24">
        <v>64</v>
      </c>
      <c r="IV27" s="24">
        <v>42662</v>
      </c>
      <c r="IW27" s="24">
        <v>12501</v>
      </c>
      <c r="IX27" s="375">
        <v>7615</v>
      </c>
      <c r="IY27" s="24">
        <v>112</v>
      </c>
      <c r="IZ27" s="24">
        <v>77794</v>
      </c>
      <c r="JA27" s="24">
        <v>26129</v>
      </c>
      <c r="JB27" s="375">
        <v>13709</v>
      </c>
      <c r="JC27" s="24">
        <v>82</v>
      </c>
      <c r="JD27" s="24">
        <v>57554</v>
      </c>
      <c r="JE27" s="24">
        <v>18003</v>
      </c>
      <c r="JF27" s="24">
        <v>10100</v>
      </c>
    </row>
    <row r="28" spans="1:266" s="57" customFormat="1" ht="13.8" x14ac:dyDescent="0.3">
      <c r="A28" s="351"/>
      <c r="B28" s="351"/>
      <c r="C28" s="351"/>
      <c r="D28" s="351"/>
      <c r="E28" s="385"/>
      <c r="F28" s="386"/>
      <c r="G28" s="351"/>
      <c r="H28" s="351"/>
      <c r="I28" s="351"/>
      <c r="J28" s="385"/>
      <c r="K28" s="351"/>
      <c r="L28" s="351"/>
      <c r="M28" s="351"/>
      <c r="N28" s="385"/>
      <c r="R28" s="266"/>
      <c r="V28" s="266"/>
      <c r="Z28" s="266"/>
      <c r="AD28" s="266"/>
      <c r="AH28" s="266"/>
      <c r="AL28" s="266"/>
      <c r="AP28" s="266"/>
      <c r="AT28" s="266"/>
      <c r="AX28" s="266"/>
      <c r="AY28" s="266"/>
      <c r="BC28" s="266"/>
      <c r="BG28" s="266"/>
      <c r="BK28" s="266"/>
      <c r="BO28" s="266"/>
      <c r="BS28" s="266"/>
      <c r="BW28" s="266"/>
      <c r="CA28" s="266"/>
      <c r="CE28" s="266"/>
      <c r="CI28" s="266"/>
      <c r="CM28" s="266"/>
      <c r="CQ28" s="266"/>
      <c r="CU28" s="266"/>
      <c r="CY28" s="266"/>
      <c r="DD28" s="266"/>
      <c r="DH28" s="266"/>
      <c r="DL28" s="266"/>
      <c r="DP28" s="266"/>
      <c r="DT28" s="266"/>
      <c r="DX28" s="266"/>
      <c r="EB28" s="266"/>
      <c r="EF28" s="266"/>
      <c r="EJ28" s="266"/>
      <c r="EN28" s="266"/>
      <c r="ER28" s="266"/>
      <c r="EV28" s="266"/>
      <c r="EZ28" s="266"/>
      <c r="FR28" s="266"/>
      <c r="FV28" s="266"/>
      <c r="FW28" s="24"/>
      <c r="FX28" s="24"/>
      <c r="FY28" s="24"/>
      <c r="FZ28" s="375"/>
      <c r="GA28" s="24"/>
      <c r="GB28" s="24"/>
      <c r="GC28" s="24"/>
      <c r="GD28" s="375"/>
      <c r="GI28" s="24"/>
      <c r="GJ28" s="24"/>
      <c r="GK28" s="24"/>
      <c r="GL28" s="24"/>
      <c r="GR28" s="68">
        <f>SUM(GR12:GR26)</f>
        <v>17658</v>
      </c>
      <c r="GS28" s="68">
        <f>SUM(GS12:GS26)</f>
        <v>316776</v>
      </c>
      <c r="GT28" s="68">
        <f>SUM(GT12:GT27)</f>
        <v>109103</v>
      </c>
      <c r="GU28" s="395">
        <f>SUM(GU12:GU26)</f>
        <v>19920220</v>
      </c>
      <c r="GV28" s="183"/>
      <c r="GW28" s="68">
        <f t="shared" ref="GW28:HC28" si="7">SUM(GW12:GW26)</f>
        <v>12423</v>
      </c>
      <c r="GX28" s="68">
        <f t="shared" si="7"/>
        <v>602216</v>
      </c>
      <c r="GY28" s="278">
        <f t="shared" si="7"/>
        <v>176153</v>
      </c>
      <c r="GZ28" s="395">
        <f t="shared" si="7"/>
        <v>40935</v>
      </c>
      <c r="HA28" s="68">
        <f t="shared" si="7"/>
        <v>10948</v>
      </c>
      <c r="HB28" s="68">
        <f t="shared" si="7"/>
        <v>587487</v>
      </c>
      <c r="HC28" s="68">
        <f t="shared" si="7"/>
        <v>175771</v>
      </c>
      <c r="HD28" s="395">
        <f>SUM(HD12:HD27)</f>
        <v>38410</v>
      </c>
      <c r="HE28" s="278">
        <f>SUM(HE12:HE26)</f>
        <v>12056</v>
      </c>
      <c r="HF28" s="68">
        <f>SUM(HF12:HF27)</f>
        <v>664034</v>
      </c>
      <c r="HG28" s="278">
        <f>SUM(HG12:HG27)</f>
        <v>206239</v>
      </c>
      <c r="HH28" s="395">
        <f>SUM(HH12:HH27)</f>
        <v>43817</v>
      </c>
      <c r="HI28" s="278">
        <f>SUM(HI12:HI26)</f>
        <v>14489</v>
      </c>
      <c r="HJ28" s="68">
        <f>SUM(HJ12:HJ26)</f>
        <v>840226</v>
      </c>
      <c r="HK28" s="278">
        <f>SUM(HK12:HK27)</f>
        <v>243007</v>
      </c>
      <c r="HL28" s="395">
        <f>SUM(HL12:HL26)</f>
        <v>57711</v>
      </c>
      <c r="HM28" s="278">
        <f>SUM(HM12:HM26)</f>
        <v>14105</v>
      </c>
      <c r="HN28" s="278">
        <f>SUM(HN12:HN27)</f>
        <v>841462</v>
      </c>
      <c r="HO28" s="278">
        <f>SUM(HO12:HO26)</f>
        <v>239555</v>
      </c>
      <c r="HP28" s="395">
        <f>SUM(HP12:HP27)</f>
        <v>64045</v>
      </c>
      <c r="HR28" s="278">
        <f>SUM(HR12:HR26)</f>
        <v>16358</v>
      </c>
      <c r="HS28" s="278">
        <f>SUM(HS12:HS27)</f>
        <v>1068213</v>
      </c>
      <c r="HT28" s="278">
        <f>SUM(HT12:HT26)</f>
        <v>317896</v>
      </c>
      <c r="HU28" s="395">
        <f>SUM(HU12:HU27)</f>
        <v>83379</v>
      </c>
      <c r="HV28" s="278">
        <f>SUM(HV12:HV26)</f>
        <v>16502</v>
      </c>
      <c r="HW28" s="278">
        <f>SUM(HW12:HW26)</f>
        <v>993610</v>
      </c>
      <c r="HX28" s="278">
        <f>SUM(HX12:HX27)</f>
        <v>290175</v>
      </c>
      <c r="HY28" s="395">
        <f>SUM(HY12:HY27)</f>
        <v>80551</v>
      </c>
      <c r="HZ28" s="278">
        <f>SUM(HZ12:HZ26)</f>
        <v>18505</v>
      </c>
      <c r="IA28" s="278">
        <f>SUM(IA12:IA27)</f>
        <v>1045418</v>
      </c>
      <c r="IB28" s="278">
        <f>SUM(IB12:IB27)</f>
        <v>331045</v>
      </c>
      <c r="IC28" s="395">
        <f>SUM(IC12:IC26)</f>
        <v>28535</v>
      </c>
      <c r="ID28" s="160" t="s">
        <v>344</v>
      </c>
      <c r="IE28" s="57">
        <v>10</v>
      </c>
      <c r="IF28" s="57">
        <v>16254</v>
      </c>
      <c r="IG28" s="24">
        <v>1587</v>
      </c>
      <c r="IH28" s="266">
        <v>2760</v>
      </c>
      <c r="II28" s="57">
        <v>20</v>
      </c>
      <c r="IJ28" s="57">
        <v>35034</v>
      </c>
      <c r="IK28" s="57">
        <v>4342</v>
      </c>
      <c r="IL28" s="375">
        <v>4868</v>
      </c>
      <c r="IM28" s="57">
        <v>21</v>
      </c>
      <c r="IN28" s="57">
        <v>36687</v>
      </c>
      <c r="IO28" s="57">
        <v>5736</v>
      </c>
      <c r="IP28" s="266">
        <v>5232</v>
      </c>
      <c r="IQ28" s="57">
        <v>23</v>
      </c>
      <c r="IR28" s="24">
        <v>38687</v>
      </c>
      <c r="IS28" s="24">
        <v>10666</v>
      </c>
      <c r="IT28" s="266">
        <v>6795</v>
      </c>
      <c r="IU28" s="57">
        <v>10</v>
      </c>
      <c r="IV28" s="57">
        <v>18537</v>
      </c>
      <c r="IW28" s="57">
        <v>4651</v>
      </c>
      <c r="IX28" s="266">
        <v>3316</v>
      </c>
      <c r="IY28" s="57">
        <v>14</v>
      </c>
      <c r="IZ28" s="57">
        <v>26203</v>
      </c>
      <c r="JA28" s="57">
        <v>8057</v>
      </c>
      <c r="JB28" s="266">
        <v>4932</v>
      </c>
      <c r="JC28" s="57">
        <v>15</v>
      </c>
      <c r="JD28" s="57">
        <v>23083</v>
      </c>
      <c r="JE28" s="57">
        <v>3308</v>
      </c>
      <c r="JF28" s="57">
        <v>3988</v>
      </c>
    </row>
    <row r="29" spans="1:266" s="74" customFormat="1" ht="13.8" customHeight="1" x14ac:dyDescent="0.3">
      <c r="ID29" s="399"/>
      <c r="IF29" s="57">
        <v>-1</v>
      </c>
      <c r="IG29" s="24">
        <v>-1</v>
      </c>
      <c r="IH29" s="399">
        <v>1</v>
      </c>
      <c r="IJ29" s="57">
        <v>-1</v>
      </c>
      <c r="IL29" s="399"/>
      <c r="IN29" s="57">
        <v>2</v>
      </c>
      <c r="IO29" s="57">
        <v>1</v>
      </c>
      <c r="IP29" s="399">
        <v>1</v>
      </c>
      <c r="IR29" s="24">
        <v>1</v>
      </c>
      <c r="IT29" s="375">
        <v>-1</v>
      </c>
      <c r="IX29" s="375">
        <v>-2</v>
      </c>
      <c r="IZ29" s="57">
        <v>-1</v>
      </c>
      <c r="JA29" s="57">
        <v>1</v>
      </c>
      <c r="JE29" s="57">
        <v>-1</v>
      </c>
      <c r="JF29" s="24">
        <v>-2</v>
      </c>
    </row>
    <row r="30" spans="1:266" s="74" customFormat="1" x14ac:dyDescent="0.3">
      <c r="IE30" s="400">
        <f>SUM(IE11:IE28)</f>
        <v>16734</v>
      </c>
      <c r="IF30" s="401">
        <f>SUM(IF11:IF29)</f>
        <v>969778</v>
      </c>
      <c r="IG30" s="401">
        <f>SUM(IG11:IG29)</f>
        <v>324751</v>
      </c>
      <c r="IH30" s="402">
        <f>SUM(IH11:IH29)</f>
        <v>64366</v>
      </c>
      <c r="II30" s="400">
        <f>SUM(II11:II28)</f>
        <v>12052</v>
      </c>
      <c r="IJ30" s="401">
        <f>SUM(IJ11:IJ29)</f>
        <v>964804</v>
      </c>
      <c r="IK30" s="401">
        <f>SUM(IK11:IK28)</f>
        <v>315093</v>
      </c>
      <c r="IL30" s="402">
        <f>SUM(IL11:IL28)</f>
        <v>65981</v>
      </c>
      <c r="IM30" s="400">
        <f>SUM(IM11:IM28)</f>
        <v>13621</v>
      </c>
      <c r="IN30" s="401">
        <f>SUM(IN11:IN29)</f>
        <v>1183913</v>
      </c>
      <c r="IO30" s="401">
        <f>SUM(IO11:IO29)</f>
        <v>424906</v>
      </c>
      <c r="IP30" s="402">
        <f>SUM(IP11:IP29)</f>
        <v>80560</v>
      </c>
      <c r="IQ30" s="401">
        <f>SUM(IQ11:IQ28)</f>
        <v>13447</v>
      </c>
      <c r="IR30" s="400">
        <f>SUM(IR11:IR29)</f>
        <v>1223732</v>
      </c>
      <c r="IS30" s="401">
        <f>SUM(IS11:IS28)</f>
        <v>466284</v>
      </c>
      <c r="IT30" s="402">
        <f>SUM(IT11:IT29)</f>
        <v>83663</v>
      </c>
      <c r="IU30" s="400">
        <f>SUM(IU11:IU28)</f>
        <v>13793</v>
      </c>
      <c r="IV30" s="401">
        <f>SUM(IV11:IV28)</f>
        <v>1208236</v>
      </c>
      <c r="IW30" s="401">
        <f>SUM(IW11:IW28)</f>
        <v>489721</v>
      </c>
      <c r="IX30" s="403">
        <f>SUM(IX11:IX29)</f>
        <v>73512</v>
      </c>
      <c r="IY30" s="400">
        <f>SUM(IY11:IY28)</f>
        <v>15154</v>
      </c>
      <c r="IZ30" s="401">
        <f>SUM(IZ11:IZ29)</f>
        <v>1443967</v>
      </c>
      <c r="JA30" s="401">
        <f>SUM(JA11:JA29)</f>
        <v>588081</v>
      </c>
      <c r="JB30" s="402">
        <f>SUM(JB11:JB28)</f>
        <v>99050</v>
      </c>
      <c r="JC30" s="400">
        <f>SUM(JC11:JC28)</f>
        <v>9828</v>
      </c>
      <c r="JD30" s="400">
        <f>SUM(JD11:JD28)</f>
        <v>980304</v>
      </c>
      <c r="JE30" s="400">
        <f>SUM(JE11:JE29)</f>
        <v>376636</v>
      </c>
      <c r="JF30" s="400">
        <f>SUM(JF11:JF29)</f>
        <v>76305</v>
      </c>
    </row>
    <row r="31" spans="1:266" ht="45" customHeight="1" x14ac:dyDescent="0.3">
      <c r="BD31" s="318" t="s">
        <v>345</v>
      </c>
      <c r="BE31" s="318"/>
      <c r="BF31" s="318"/>
      <c r="BG31" s="318"/>
    </row>
  </sheetData>
  <mergeCells count="131">
    <mergeCell ref="AA8:AD8"/>
    <mergeCell ref="AE9:AH9"/>
    <mergeCell ref="AE8:AH8"/>
    <mergeCell ref="AI9:AL9"/>
    <mergeCell ref="AI8:AL8"/>
    <mergeCell ref="BD31:BG31"/>
    <mergeCell ref="A3:L3"/>
    <mergeCell ref="A6:N6"/>
    <mergeCell ref="B9:E9"/>
    <mergeCell ref="B8:E8"/>
    <mergeCell ref="G9:J9"/>
    <mergeCell ref="G8:J8"/>
    <mergeCell ref="K9:N9"/>
    <mergeCell ref="K8:N8"/>
    <mergeCell ref="O9:R9"/>
    <mergeCell ref="O8:R8"/>
    <mergeCell ref="S9:V9"/>
    <mergeCell ref="S8:V8"/>
    <mergeCell ref="W9:Z9"/>
    <mergeCell ref="W8:Z8"/>
    <mergeCell ref="AA9:AD9"/>
    <mergeCell ref="AZ9:BC9"/>
    <mergeCell ref="AZ8:BC8"/>
    <mergeCell ref="BD9:BG9"/>
    <mergeCell ref="BD8:BG8"/>
    <mergeCell ref="BH9:BK9"/>
    <mergeCell ref="BH8:BK8"/>
    <mergeCell ref="AM9:AP9"/>
    <mergeCell ref="AM8:AP8"/>
    <mergeCell ref="AQ9:AT9"/>
    <mergeCell ref="AQ8:AT8"/>
    <mergeCell ref="AU9:AX9"/>
    <mergeCell ref="AU8:AX8"/>
    <mergeCell ref="BX9:CA9"/>
    <mergeCell ref="BX8:CA8"/>
    <mergeCell ref="CB9:CE9"/>
    <mergeCell ref="CB8:CE8"/>
    <mergeCell ref="CF9:CI9"/>
    <mergeCell ref="CF8:CI8"/>
    <mergeCell ref="BL9:BO9"/>
    <mergeCell ref="BL8:BO8"/>
    <mergeCell ref="BP9:BS9"/>
    <mergeCell ref="BP8:BS8"/>
    <mergeCell ref="BT9:BW9"/>
    <mergeCell ref="BT8:BW8"/>
    <mergeCell ref="CV9:CY9"/>
    <mergeCell ref="CV8:CY8"/>
    <mergeCell ref="DA9:DD9"/>
    <mergeCell ref="DA8:DD8"/>
    <mergeCell ref="DE9:DH9"/>
    <mergeCell ref="DE8:DH8"/>
    <mergeCell ref="CJ9:CM9"/>
    <mergeCell ref="CJ8:CM8"/>
    <mergeCell ref="CN9:CQ9"/>
    <mergeCell ref="CN8:CQ8"/>
    <mergeCell ref="CR9:CU9"/>
    <mergeCell ref="CR8:CU8"/>
    <mergeCell ref="DU9:DX9"/>
    <mergeCell ref="DU8:DX8"/>
    <mergeCell ref="DY9:EB9"/>
    <mergeCell ref="DY8:EB8"/>
    <mergeCell ref="EC9:EF9"/>
    <mergeCell ref="EC8:EF8"/>
    <mergeCell ref="DI9:DL9"/>
    <mergeCell ref="DI8:DL8"/>
    <mergeCell ref="DM9:DP9"/>
    <mergeCell ref="DM8:DP8"/>
    <mergeCell ref="DQ9:DT9"/>
    <mergeCell ref="DQ8:DT8"/>
    <mergeCell ref="ES9:EV9"/>
    <mergeCell ref="ES8:EV8"/>
    <mergeCell ref="EW9:EZ9"/>
    <mergeCell ref="EW8:EZ8"/>
    <mergeCell ref="FA9:FD9"/>
    <mergeCell ref="FA8:FD8"/>
    <mergeCell ref="EG9:EJ9"/>
    <mergeCell ref="EG8:EJ8"/>
    <mergeCell ref="EK9:EN9"/>
    <mergeCell ref="EK8:EN8"/>
    <mergeCell ref="EO9:ER9"/>
    <mergeCell ref="EO8:ER8"/>
    <mergeCell ref="FS9:FV9"/>
    <mergeCell ref="FS8:FV8"/>
    <mergeCell ref="FW9:FZ9"/>
    <mergeCell ref="FW8:FZ8"/>
    <mergeCell ref="GA9:GD9"/>
    <mergeCell ref="GA8:GD8"/>
    <mergeCell ref="FF9:FI9"/>
    <mergeCell ref="FF8:FI8"/>
    <mergeCell ref="FJ9:FM9"/>
    <mergeCell ref="FJ8:FM8"/>
    <mergeCell ref="FO9:FR9"/>
    <mergeCell ref="FO8:FR8"/>
    <mergeCell ref="GR9:GU9"/>
    <mergeCell ref="GR8:GU8"/>
    <mergeCell ref="GW9:GZ9"/>
    <mergeCell ref="GW8:GZ8"/>
    <mergeCell ref="HA9:HD9"/>
    <mergeCell ref="HA8:HD8"/>
    <mergeCell ref="GE9:GH9"/>
    <mergeCell ref="GE8:GH8"/>
    <mergeCell ref="GI9:GL9"/>
    <mergeCell ref="GI8:GL8"/>
    <mergeCell ref="GM9:GP9"/>
    <mergeCell ref="GM8:GP8"/>
    <mergeCell ref="HR9:HU9"/>
    <mergeCell ref="HR8:HU8"/>
    <mergeCell ref="HV9:HY9"/>
    <mergeCell ref="HV8:HY8"/>
    <mergeCell ref="HZ9:IC9"/>
    <mergeCell ref="HZ8:IC8"/>
    <mergeCell ref="HE9:HH9"/>
    <mergeCell ref="HE8:HH8"/>
    <mergeCell ref="HI9:HL9"/>
    <mergeCell ref="HI8:HL8"/>
    <mergeCell ref="HM9:HP9"/>
    <mergeCell ref="HM8:HP8"/>
    <mergeCell ref="JC9:JF9"/>
    <mergeCell ref="JC8:JF8"/>
    <mergeCell ref="IQ9:IT9"/>
    <mergeCell ref="IQ8:IT8"/>
    <mergeCell ref="IU9:IX9"/>
    <mergeCell ref="IU8:IX8"/>
    <mergeCell ref="IY9:JB9"/>
    <mergeCell ref="IY8:JB8"/>
    <mergeCell ref="IE9:IH9"/>
    <mergeCell ref="IE8:IH8"/>
    <mergeCell ref="II9:IL9"/>
    <mergeCell ref="II8:IL8"/>
    <mergeCell ref="IM9:IP9"/>
    <mergeCell ref="IM8:IP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A2D4E-E28C-46DE-890B-8EF8E7A751EF}">
  <dimension ref="A1:NM104"/>
  <sheetViews>
    <sheetView zoomScaleNormal="100" workbookViewId="0">
      <selection activeCell="A2" sqref="A2"/>
    </sheetView>
  </sheetViews>
  <sheetFormatPr defaultRowHeight="14.4" x14ac:dyDescent="0.3"/>
  <cols>
    <col min="1" max="1" width="34.88671875" customWidth="1"/>
    <col min="2" max="2" width="9.5546875" customWidth="1"/>
    <col min="3" max="103" width="11.44140625" customWidth="1"/>
    <col min="104" max="136" width="10.44140625" customWidth="1"/>
    <col min="137" max="137" width="12.5546875" customWidth="1"/>
    <col min="138" max="191" width="10.44140625" customWidth="1"/>
    <col min="192" max="193" width="10.88671875" bestFit="1" customWidth="1"/>
    <col min="194" max="197" width="10.44140625" customWidth="1"/>
    <col min="198" max="199" width="10.88671875" bestFit="1" customWidth="1"/>
    <col min="200" max="203" width="10.44140625" customWidth="1"/>
    <col min="204" max="205" width="10.88671875" bestFit="1" customWidth="1"/>
    <col min="206" max="209" width="10.44140625" customWidth="1"/>
    <col min="210" max="211" width="10.88671875" bestFit="1" customWidth="1"/>
    <col min="212" max="215" width="10.44140625" customWidth="1"/>
    <col min="216" max="217" width="10.88671875" bestFit="1" customWidth="1"/>
    <col min="218" max="218" width="9.88671875" bestFit="1" customWidth="1"/>
    <col min="219" max="221" width="10.44140625" customWidth="1"/>
    <col min="222" max="222" width="13.6640625" customWidth="1"/>
    <col min="223" max="224" width="10.88671875" bestFit="1" customWidth="1"/>
    <col min="225" max="228" width="10.44140625" customWidth="1"/>
    <col min="229" max="230" width="10.88671875" bestFit="1" customWidth="1"/>
    <col min="231" max="234" width="10.44140625" customWidth="1"/>
    <col min="235" max="235" width="12.44140625" customWidth="1"/>
    <col min="236" max="237" width="10.88671875" bestFit="1" customWidth="1"/>
    <col min="238" max="241" width="10.44140625" customWidth="1"/>
    <col min="242" max="243" width="10.88671875" bestFit="1" customWidth="1"/>
    <col min="244" max="244" width="9.88671875" bestFit="1" customWidth="1"/>
    <col min="245" max="247" width="10.44140625" customWidth="1"/>
    <col min="248" max="249" width="10.88671875" bestFit="1" customWidth="1"/>
    <col min="250" max="253" width="10.44140625" customWidth="1"/>
    <col min="254" max="255" width="10.88671875" bestFit="1" customWidth="1"/>
    <col min="256" max="259" width="10.44140625" customWidth="1"/>
    <col min="260" max="261" width="10.88671875" bestFit="1" customWidth="1"/>
    <col min="262" max="265" width="10.44140625" customWidth="1"/>
    <col min="266" max="266" width="10.88671875" bestFit="1" customWidth="1"/>
    <col min="267" max="267" width="10.6640625" customWidth="1"/>
    <col min="268" max="271" width="10.44140625" customWidth="1"/>
    <col min="272" max="273" width="10.88671875" bestFit="1" customWidth="1"/>
    <col min="274" max="277" width="10.44140625" customWidth="1"/>
    <col min="278" max="278" width="12.44140625" customWidth="1"/>
    <col min="279" max="284" width="10.44140625" customWidth="1"/>
    <col min="285" max="285" width="14.21875" customWidth="1"/>
    <col min="286" max="315" width="10.44140625" customWidth="1"/>
    <col min="316" max="316" width="14.33203125" customWidth="1"/>
    <col min="317" max="334" width="10.44140625" customWidth="1"/>
    <col min="335" max="335" width="14.44140625" customWidth="1"/>
    <col min="336" max="377" width="10.44140625" customWidth="1"/>
  </cols>
  <sheetData>
    <row r="1" spans="1:64" s="167" customFormat="1" ht="15.6" x14ac:dyDescent="0.3">
      <c r="A1" s="307" t="s">
        <v>643</v>
      </c>
      <c r="B1" s="307"/>
      <c r="C1" s="307"/>
      <c r="D1" s="307"/>
      <c r="E1" s="307"/>
      <c r="F1" s="307"/>
      <c r="G1" s="307"/>
      <c r="H1" s="307"/>
      <c r="I1" s="307"/>
      <c r="J1" s="307"/>
      <c r="K1" s="307"/>
      <c r="L1" s="307"/>
    </row>
    <row r="3" spans="1:64" s="164" customFormat="1" ht="33.6" customHeight="1" x14ac:dyDescent="0.3">
      <c r="A3" s="319" t="s">
        <v>446</v>
      </c>
      <c r="B3" s="319"/>
      <c r="C3" s="319"/>
      <c r="D3" s="319"/>
      <c r="E3" s="319"/>
      <c r="F3" s="319"/>
      <c r="G3" s="319"/>
      <c r="H3" s="319"/>
      <c r="I3" s="319"/>
      <c r="J3" s="319"/>
      <c r="K3" s="319"/>
      <c r="L3" s="319"/>
      <c r="M3" s="319"/>
      <c r="N3" s="319"/>
    </row>
    <row r="4" spans="1:64" s="164" customFormat="1" x14ac:dyDescent="0.3">
      <c r="A4" s="300" t="s">
        <v>445</v>
      </c>
      <c r="B4" s="300"/>
      <c r="C4" s="300"/>
      <c r="D4" s="300"/>
      <c r="E4" s="300"/>
      <c r="F4" s="300"/>
      <c r="G4" s="300"/>
      <c r="H4" s="300"/>
      <c r="I4" s="300"/>
      <c r="J4" s="300"/>
      <c r="K4" s="300"/>
      <c r="L4" s="300"/>
      <c r="M4" s="300"/>
      <c r="N4" s="300"/>
    </row>
    <row r="5" spans="1:64" s="215" customFormat="1" x14ac:dyDescent="0.3">
      <c r="A5" s="300" t="s">
        <v>447</v>
      </c>
      <c r="B5" s="300"/>
      <c r="C5" s="300"/>
      <c r="D5" s="300"/>
      <c r="E5" s="300"/>
      <c r="F5" s="300"/>
      <c r="G5" s="300"/>
      <c r="H5" s="300"/>
      <c r="I5" s="300"/>
      <c r="J5" s="300"/>
      <c r="K5" s="300"/>
      <c r="L5" s="300"/>
      <c r="M5" s="300"/>
      <c r="N5" s="300"/>
    </row>
    <row r="7" spans="1:64" s="3" customFormat="1" ht="12" x14ac:dyDescent="0.25">
      <c r="A7" s="3" t="s">
        <v>354</v>
      </c>
      <c r="C7" s="149">
        <v>7</v>
      </c>
      <c r="D7" s="149">
        <v>7</v>
      </c>
      <c r="E7" s="149">
        <v>7</v>
      </c>
      <c r="F7" s="149">
        <v>8</v>
      </c>
      <c r="G7" s="149">
        <v>8</v>
      </c>
      <c r="H7" s="149">
        <v>9</v>
      </c>
      <c r="I7" s="149">
        <v>9</v>
      </c>
      <c r="J7" s="149">
        <v>9</v>
      </c>
      <c r="K7" s="149">
        <v>10</v>
      </c>
      <c r="L7" s="149">
        <v>12</v>
      </c>
      <c r="M7" s="149">
        <v>12</v>
      </c>
      <c r="N7" s="149">
        <v>13</v>
      </c>
      <c r="O7" s="149">
        <v>13</v>
      </c>
      <c r="P7" s="149">
        <v>14</v>
      </c>
      <c r="Q7" s="149">
        <v>15</v>
      </c>
      <c r="R7" s="149">
        <v>16</v>
      </c>
      <c r="S7" s="149">
        <v>17</v>
      </c>
      <c r="T7" s="149">
        <v>18</v>
      </c>
      <c r="U7" s="149">
        <v>19</v>
      </c>
      <c r="V7" s="149">
        <v>20</v>
      </c>
      <c r="W7" s="149">
        <v>21</v>
      </c>
      <c r="X7" s="149">
        <v>22</v>
      </c>
      <c r="Y7" s="149">
        <v>23</v>
      </c>
      <c r="Z7" s="149">
        <v>23</v>
      </c>
      <c r="AA7" s="149">
        <v>23</v>
      </c>
      <c r="AB7" s="149">
        <v>24</v>
      </c>
      <c r="AC7" s="149">
        <v>25</v>
      </c>
      <c r="AD7" s="149">
        <v>26</v>
      </c>
      <c r="AE7" s="149">
        <v>27</v>
      </c>
      <c r="AF7" s="149">
        <v>28</v>
      </c>
      <c r="AG7" s="149">
        <v>29</v>
      </c>
      <c r="AH7" s="149">
        <v>29</v>
      </c>
      <c r="AI7" s="149">
        <v>30</v>
      </c>
      <c r="AJ7" s="149">
        <v>31</v>
      </c>
      <c r="AK7" s="149">
        <v>32</v>
      </c>
      <c r="AL7" s="149">
        <v>33</v>
      </c>
      <c r="AM7" s="149">
        <v>34</v>
      </c>
      <c r="AN7" s="149">
        <v>35</v>
      </c>
      <c r="AO7" s="149">
        <v>36</v>
      </c>
      <c r="AP7" s="149">
        <v>37</v>
      </c>
      <c r="AQ7" s="149">
        <v>38</v>
      </c>
      <c r="AR7" s="149">
        <v>39</v>
      </c>
      <c r="AS7" s="149" t="s">
        <v>59</v>
      </c>
      <c r="AT7" s="149" t="s">
        <v>60</v>
      </c>
      <c r="AU7" s="149" t="s">
        <v>61</v>
      </c>
      <c r="AV7" s="149" t="s">
        <v>62</v>
      </c>
      <c r="AW7" s="149" t="s">
        <v>63</v>
      </c>
      <c r="AX7" s="149" t="s">
        <v>64</v>
      </c>
      <c r="AY7" s="149" t="s">
        <v>65</v>
      </c>
      <c r="AZ7" s="149" t="s">
        <v>66</v>
      </c>
      <c r="BA7" s="149" t="s">
        <v>67</v>
      </c>
      <c r="BB7" s="149" t="s">
        <v>68</v>
      </c>
      <c r="BC7" s="149" t="s">
        <v>69</v>
      </c>
      <c r="BD7" s="149" t="s">
        <v>70</v>
      </c>
      <c r="BE7" s="149" t="s">
        <v>71</v>
      </c>
      <c r="BF7" s="149" t="s">
        <v>72</v>
      </c>
      <c r="BG7" s="149" t="s">
        <v>73</v>
      </c>
      <c r="BH7" s="149" t="s">
        <v>74</v>
      </c>
      <c r="BI7" s="149" t="s">
        <v>75</v>
      </c>
      <c r="BJ7" s="149" t="s">
        <v>76</v>
      </c>
      <c r="BK7" s="149" t="s">
        <v>77</v>
      </c>
      <c r="BL7" s="149" t="s">
        <v>78</v>
      </c>
    </row>
    <row r="8" spans="1:64" s="9" customFormat="1" x14ac:dyDescent="0.3">
      <c r="A8" s="9" t="s">
        <v>355</v>
      </c>
      <c r="C8" s="168" t="s">
        <v>83</v>
      </c>
      <c r="D8" s="168" t="s">
        <v>84</v>
      </c>
      <c r="E8" s="168" t="s">
        <v>85</v>
      </c>
      <c r="F8" s="168" t="s">
        <v>86</v>
      </c>
      <c r="G8" s="168" t="s">
        <v>87</v>
      </c>
      <c r="H8" s="168" t="s">
        <v>88</v>
      </c>
      <c r="I8" s="168" t="s">
        <v>89</v>
      </c>
      <c r="J8" s="168" t="s">
        <v>90</v>
      </c>
      <c r="K8" s="168" t="s">
        <v>91</v>
      </c>
      <c r="L8" s="168" t="s">
        <v>93</v>
      </c>
      <c r="M8" s="168" t="s">
        <v>93</v>
      </c>
      <c r="N8" s="168" t="s">
        <v>94</v>
      </c>
      <c r="O8" s="168" t="s">
        <v>95</v>
      </c>
      <c r="P8" s="168" t="s">
        <v>96</v>
      </c>
      <c r="Q8" s="168" t="s">
        <v>97</v>
      </c>
      <c r="R8" s="168" t="s">
        <v>98</v>
      </c>
      <c r="S8" s="168" t="s">
        <v>99</v>
      </c>
      <c r="T8" s="168" t="s">
        <v>100</v>
      </c>
      <c r="U8" s="168" t="s">
        <v>101</v>
      </c>
      <c r="V8" s="123" t="s">
        <v>102</v>
      </c>
      <c r="W8" s="123" t="s">
        <v>103</v>
      </c>
      <c r="X8" s="123" t="s">
        <v>104</v>
      </c>
      <c r="Y8" s="168" t="s">
        <v>105</v>
      </c>
      <c r="Z8" s="168" t="s">
        <v>106</v>
      </c>
      <c r="AA8" s="168" t="s">
        <v>107</v>
      </c>
      <c r="AB8" s="123" t="s">
        <v>108</v>
      </c>
      <c r="AC8" s="123" t="s">
        <v>109</v>
      </c>
      <c r="AD8" s="123" t="s">
        <v>110</v>
      </c>
      <c r="AE8" s="123" t="s">
        <v>111</v>
      </c>
      <c r="AF8" s="123" t="s">
        <v>112</v>
      </c>
      <c r="AG8" s="123" t="s">
        <v>113</v>
      </c>
      <c r="AH8" s="123" t="s">
        <v>114</v>
      </c>
      <c r="AI8" s="123" t="s">
        <v>167</v>
      </c>
      <c r="AJ8" s="123" t="s">
        <v>116</v>
      </c>
      <c r="AK8" s="123" t="s">
        <v>117</v>
      </c>
      <c r="AL8" s="123" t="s">
        <v>118</v>
      </c>
      <c r="AM8" s="123" t="s">
        <v>119</v>
      </c>
      <c r="AN8" s="123" t="s">
        <v>120</v>
      </c>
      <c r="AO8" s="123" t="s">
        <v>121</v>
      </c>
      <c r="AP8" s="123" t="s">
        <v>122</v>
      </c>
      <c r="AQ8" s="54" t="s">
        <v>123</v>
      </c>
      <c r="AR8" s="54" t="s">
        <v>124</v>
      </c>
      <c r="AS8" s="54" t="s">
        <v>125</v>
      </c>
      <c r="AT8" s="54" t="s">
        <v>126</v>
      </c>
      <c r="AU8" s="54" t="s">
        <v>127</v>
      </c>
      <c r="AV8" s="54" t="s">
        <v>128</v>
      </c>
      <c r="AW8" s="54" t="s">
        <v>129</v>
      </c>
      <c r="AX8" s="54" t="s">
        <v>130</v>
      </c>
      <c r="AY8" s="54" t="s">
        <v>131</v>
      </c>
      <c r="AZ8" s="54" t="s">
        <v>132</v>
      </c>
      <c r="BA8" s="54" t="s">
        <v>133</v>
      </c>
      <c r="BB8" s="54" t="s">
        <v>134</v>
      </c>
      <c r="BC8" s="54" t="s">
        <v>135</v>
      </c>
      <c r="BD8" s="54" t="s">
        <v>136</v>
      </c>
      <c r="BE8" s="54" t="s">
        <v>137</v>
      </c>
      <c r="BF8" s="54" t="s">
        <v>138</v>
      </c>
      <c r="BG8" s="54" t="s">
        <v>139</v>
      </c>
      <c r="BH8" s="54" t="s">
        <v>140</v>
      </c>
      <c r="BI8" s="54" t="s">
        <v>141</v>
      </c>
      <c r="BJ8" s="54" t="s">
        <v>142</v>
      </c>
      <c r="BK8" s="54" t="s">
        <v>143</v>
      </c>
      <c r="BL8" s="54" t="s">
        <v>144</v>
      </c>
    </row>
    <row r="10" spans="1:64" s="164" customFormat="1" x14ac:dyDescent="0.3">
      <c r="A10" s="164" t="s">
        <v>356</v>
      </c>
      <c r="C10" s="164">
        <v>3882</v>
      </c>
      <c r="D10" s="164">
        <v>4284</v>
      </c>
      <c r="E10" s="164">
        <v>4982</v>
      </c>
      <c r="F10" s="164">
        <v>5266</v>
      </c>
      <c r="G10" s="164">
        <v>5311</v>
      </c>
      <c r="H10" s="164">
        <v>5359</v>
      </c>
      <c r="I10" s="164">
        <v>6145</v>
      </c>
      <c r="J10" s="164">
        <v>6311</v>
      </c>
      <c r="K10" s="164">
        <v>6643</v>
      </c>
      <c r="L10" s="164">
        <v>7148</v>
      </c>
      <c r="M10" s="164">
        <v>7148</v>
      </c>
      <c r="N10" s="164">
        <v>7556</v>
      </c>
      <c r="O10" s="164">
        <v>8390</v>
      </c>
      <c r="P10" s="164">
        <v>7367</v>
      </c>
      <c r="Q10" s="164">
        <v>7536</v>
      </c>
      <c r="R10" s="164">
        <v>7374</v>
      </c>
      <c r="S10" s="164">
        <v>8283</v>
      </c>
      <c r="T10" s="164">
        <v>8157</v>
      </c>
      <c r="U10" s="164">
        <v>8887</v>
      </c>
      <c r="V10" s="164">
        <v>8803</v>
      </c>
      <c r="W10" s="164">
        <v>9085</v>
      </c>
      <c r="X10" s="164">
        <v>9681</v>
      </c>
      <c r="Y10" s="164">
        <v>10303</v>
      </c>
      <c r="Z10" s="164">
        <v>8189</v>
      </c>
      <c r="AA10" s="164">
        <v>7705</v>
      </c>
      <c r="AB10" s="164">
        <v>7974</v>
      </c>
      <c r="AC10" s="164">
        <v>8328</v>
      </c>
      <c r="AD10" s="164">
        <v>9754</v>
      </c>
      <c r="AE10" s="164">
        <v>9317</v>
      </c>
      <c r="AF10" s="164">
        <v>10988</v>
      </c>
      <c r="AG10" s="164">
        <v>12082</v>
      </c>
      <c r="AH10" s="164">
        <v>12350</v>
      </c>
      <c r="AI10" s="164">
        <v>13982</v>
      </c>
      <c r="AJ10" s="164">
        <v>15680</v>
      </c>
      <c r="AK10" s="164">
        <v>144072616</v>
      </c>
      <c r="AL10" s="164">
        <v>19663</v>
      </c>
      <c r="AM10" s="164">
        <v>19621</v>
      </c>
      <c r="AN10" s="164">
        <v>12878</v>
      </c>
      <c r="AO10" s="164">
        <v>11069</v>
      </c>
      <c r="AP10" s="164">
        <v>12784</v>
      </c>
      <c r="AQ10" s="164">
        <v>13599</v>
      </c>
      <c r="AR10" s="164">
        <v>11794</v>
      </c>
      <c r="AS10" s="164">
        <v>13978</v>
      </c>
      <c r="AT10" s="164">
        <v>14196</v>
      </c>
      <c r="AU10" s="164">
        <v>16449</v>
      </c>
      <c r="AV10" s="164">
        <v>16634</v>
      </c>
      <c r="AW10" s="164">
        <v>17658</v>
      </c>
      <c r="AX10" s="164">
        <v>12423</v>
      </c>
      <c r="AY10" s="164">
        <v>10948</v>
      </c>
      <c r="AZ10" s="164">
        <v>12056</v>
      </c>
      <c r="BA10" s="164">
        <v>14489</v>
      </c>
      <c r="BB10" s="164">
        <v>14105</v>
      </c>
      <c r="BC10" s="164">
        <v>16358</v>
      </c>
      <c r="BD10" s="164">
        <v>16502</v>
      </c>
      <c r="BE10" s="164">
        <v>18505</v>
      </c>
      <c r="BF10" s="164">
        <v>16734</v>
      </c>
      <c r="BG10" s="164">
        <v>12052</v>
      </c>
      <c r="BH10" s="164">
        <v>13621</v>
      </c>
      <c r="BI10" s="164">
        <v>13447</v>
      </c>
      <c r="BJ10" s="164">
        <v>13793</v>
      </c>
      <c r="BK10" s="164">
        <v>15154</v>
      </c>
      <c r="BL10" s="164">
        <v>9828</v>
      </c>
    </row>
    <row r="12" spans="1:64" s="404" customFormat="1" x14ac:dyDescent="0.3">
      <c r="A12" s="404" t="s">
        <v>357</v>
      </c>
      <c r="B12" s="405" t="s">
        <v>358</v>
      </c>
      <c r="C12" s="404">
        <v>29114579</v>
      </c>
      <c r="D12" s="404">
        <v>27099601</v>
      </c>
      <c r="E12" s="404">
        <v>38804765</v>
      </c>
      <c r="F12" s="404">
        <v>36743432</v>
      </c>
      <c r="G12" s="404">
        <v>35387714</v>
      </c>
      <c r="H12" s="404">
        <v>37856705</v>
      </c>
      <c r="I12" s="404">
        <v>43125790</v>
      </c>
      <c r="J12" s="404">
        <v>44805379</v>
      </c>
      <c r="K12" s="404">
        <v>47115224</v>
      </c>
      <c r="L12" s="404">
        <v>53371975</v>
      </c>
      <c r="M12" s="404">
        <v>53371975</v>
      </c>
      <c r="N12" s="404">
        <v>59433766</v>
      </c>
      <c r="O12" s="404">
        <v>60125462</v>
      </c>
      <c r="P12" s="404">
        <v>56451818</v>
      </c>
      <c r="Q12" s="404">
        <v>49967430</v>
      </c>
      <c r="R12" s="404">
        <v>45695213</v>
      </c>
      <c r="S12" s="404">
        <v>53695662</v>
      </c>
      <c r="T12" s="404">
        <v>52965126</v>
      </c>
      <c r="U12" s="404">
        <v>56008917</v>
      </c>
      <c r="V12" s="404">
        <v>59418670</v>
      </c>
      <c r="W12" s="404">
        <v>60964076</v>
      </c>
      <c r="X12" s="404">
        <v>65699350</v>
      </c>
      <c r="Y12" s="404">
        <v>75481823</v>
      </c>
      <c r="Z12" s="404">
        <v>63023924</v>
      </c>
      <c r="AA12" s="404">
        <v>66591236</v>
      </c>
      <c r="AB12" s="404">
        <v>60999416</v>
      </c>
      <c r="AC12" s="404">
        <v>62726428</v>
      </c>
      <c r="AD12" s="404">
        <v>74186347</v>
      </c>
      <c r="AE12" s="404">
        <v>74154215</v>
      </c>
      <c r="AF12" s="404">
        <v>87354546</v>
      </c>
      <c r="AG12" s="404">
        <v>95372936</v>
      </c>
      <c r="AH12" s="404">
        <v>99716770</v>
      </c>
      <c r="AI12" s="404">
        <v>117534317</v>
      </c>
      <c r="AJ12" s="404">
        <v>134073912</v>
      </c>
      <c r="AK12" s="404">
        <v>144072616</v>
      </c>
      <c r="AL12" s="404">
        <v>175672401</v>
      </c>
      <c r="AM12" s="404">
        <v>187905121</v>
      </c>
      <c r="AN12" s="404">
        <v>176852697</v>
      </c>
      <c r="AO12" s="404">
        <v>178360863</v>
      </c>
      <c r="AP12" s="404">
        <v>213253354</v>
      </c>
      <c r="AQ12" s="404">
        <v>227309648</v>
      </c>
      <c r="AR12" s="404">
        <v>202898851</v>
      </c>
      <c r="AS12" s="404">
        <v>233559868</v>
      </c>
      <c r="AT12" s="404">
        <v>244975792</v>
      </c>
      <c r="AU12" s="404">
        <v>279381507</v>
      </c>
      <c r="AV12" s="404">
        <v>294153072</v>
      </c>
      <c r="AW12" s="404">
        <v>316776</v>
      </c>
      <c r="AX12" s="404">
        <v>602216</v>
      </c>
      <c r="AY12" s="404">
        <v>587488</v>
      </c>
      <c r="AZ12" s="404">
        <v>664034</v>
      </c>
      <c r="BA12" s="404">
        <v>840227</v>
      </c>
      <c r="BB12" s="404">
        <v>841462</v>
      </c>
      <c r="BC12" s="404">
        <v>1068213</v>
      </c>
      <c r="BD12" s="404">
        <v>993610</v>
      </c>
      <c r="BE12" s="404">
        <v>1045418</v>
      </c>
      <c r="BF12" s="404">
        <v>969778</v>
      </c>
      <c r="BG12" s="404">
        <v>964804</v>
      </c>
      <c r="BH12" s="404">
        <v>1183913</v>
      </c>
      <c r="BI12" s="404">
        <v>1223732</v>
      </c>
      <c r="BJ12" s="404">
        <v>1208236</v>
      </c>
      <c r="BK12" s="404">
        <v>1443967</v>
      </c>
      <c r="BL12" s="404">
        <v>980304</v>
      </c>
    </row>
    <row r="13" spans="1:64" s="404" customFormat="1" x14ac:dyDescent="0.3">
      <c r="A13" s="404" t="s">
        <v>359</v>
      </c>
      <c r="B13" s="405" t="s">
        <v>360</v>
      </c>
      <c r="C13" s="404">
        <v>4087992</v>
      </c>
      <c r="D13" s="404">
        <v>4319748</v>
      </c>
      <c r="E13" s="404">
        <v>5217389</v>
      </c>
      <c r="F13" s="404">
        <v>5332720</v>
      </c>
      <c r="G13" s="404">
        <v>5348980</v>
      </c>
      <c r="H13" s="404">
        <v>5464532</v>
      </c>
      <c r="I13" s="404">
        <v>6290057</v>
      </c>
      <c r="J13" s="404">
        <v>6575565</v>
      </c>
      <c r="K13" s="404">
        <v>6748352</v>
      </c>
      <c r="L13" s="404">
        <v>7325532</v>
      </c>
      <c r="M13" s="404">
        <v>7325532</v>
      </c>
      <c r="N13" s="404">
        <v>7882351</v>
      </c>
      <c r="O13" s="404">
        <v>8799494</v>
      </c>
      <c r="P13" s="404">
        <v>7807349</v>
      </c>
      <c r="Q13" s="404">
        <v>7726238</v>
      </c>
      <c r="R13" s="404">
        <v>7443420</v>
      </c>
      <c r="S13" s="404">
        <v>8526503</v>
      </c>
      <c r="T13" s="404">
        <v>8639533</v>
      </c>
      <c r="U13" s="404">
        <v>9111258</v>
      </c>
      <c r="V13" s="404">
        <v>9039289</v>
      </c>
      <c r="W13" s="404">
        <v>9503175</v>
      </c>
      <c r="X13" s="404">
        <v>10033401</v>
      </c>
      <c r="Y13" s="404">
        <v>10919034</v>
      </c>
      <c r="Z13" s="404">
        <v>10777180</v>
      </c>
      <c r="AA13" s="404">
        <v>11073376</v>
      </c>
      <c r="AB13" s="404">
        <v>10591569</v>
      </c>
      <c r="AC13" s="404">
        <v>10994284</v>
      </c>
      <c r="AD13" s="404">
        <v>12925047</v>
      </c>
      <c r="AE13" s="404">
        <v>12010459</v>
      </c>
      <c r="AF13" s="404">
        <v>14558304</v>
      </c>
      <c r="AG13" s="404">
        <v>15858432</v>
      </c>
      <c r="AH13" s="404">
        <v>16345852</v>
      </c>
      <c r="AI13" s="404">
        <v>20562269</v>
      </c>
      <c r="AJ13" s="404">
        <v>20883478</v>
      </c>
      <c r="AK13" s="404">
        <v>22043051</v>
      </c>
      <c r="AL13" s="404">
        <v>27002761</v>
      </c>
      <c r="AM13" s="404">
        <v>27851181</v>
      </c>
      <c r="AN13" s="404">
        <v>32225139</v>
      </c>
      <c r="AO13" s="404">
        <v>34689976</v>
      </c>
      <c r="AP13" s="404">
        <v>41544849</v>
      </c>
      <c r="AQ13" s="404">
        <v>44708807</v>
      </c>
      <c r="AR13" s="404">
        <v>39995397</v>
      </c>
      <c r="AS13" s="404">
        <v>44678718</v>
      </c>
      <c r="AT13" s="404">
        <v>45649557</v>
      </c>
      <c r="AU13" s="404">
        <v>53481456</v>
      </c>
      <c r="AV13" s="404">
        <v>53786194</v>
      </c>
      <c r="AW13" s="404">
        <v>58439</v>
      </c>
      <c r="AX13" s="404">
        <v>116745</v>
      </c>
      <c r="AY13" s="404">
        <v>121882</v>
      </c>
      <c r="AZ13" s="404">
        <v>140090</v>
      </c>
      <c r="BA13" s="404">
        <v>177448</v>
      </c>
      <c r="BB13" s="404">
        <v>168635</v>
      </c>
      <c r="BC13" s="404">
        <v>206501</v>
      </c>
      <c r="BD13" s="404">
        <v>201267</v>
      </c>
      <c r="BE13" s="404">
        <v>222954</v>
      </c>
      <c r="BF13" s="404">
        <v>210901</v>
      </c>
      <c r="BG13" s="404">
        <v>219581</v>
      </c>
      <c r="BH13" s="404">
        <v>278757</v>
      </c>
      <c r="BI13" s="404">
        <v>285378</v>
      </c>
      <c r="BJ13" s="404">
        <v>295976</v>
      </c>
      <c r="BK13" s="404">
        <v>337996</v>
      </c>
      <c r="BL13" s="404">
        <v>205041</v>
      </c>
    </row>
    <row r="14" spans="1:64" s="408" customFormat="1" x14ac:dyDescent="0.3">
      <c r="A14" s="406" t="s">
        <v>361</v>
      </c>
      <c r="B14" s="407"/>
      <c r="C14" s="408">
        <f t="shared" ref="C14:AH14" si="0">(C13*100)/C12</f>
        <v>14.041047957451145</v>
      </c>
      <c r="D14" s="408">
        <f t="shared" si="0"/>
        <v>15.940264212746158</v>
      </c>
      <c r="E14" s="408">
        <f t="shared" si="0"/>
        <v>13.445227667272306</v>
      </c>
      <c r="F14" s="408">
        <f t="shared" si="0"/>
        <v>14.51339657112052</v>
      </c>
      <c r="G14" s="408">
        <f t="shared" si="0"/>
        <v>15.115358963283132</v>
      </c>
      <c r="H14" s="408">
        <f t="shared" si="0"/>
        <v>14.434779783396362</v>
      </c>
      <c r="I14" s="408">
        <f t="shared" si="0"/>
        <v>14.58537223318112</v>
      </c>
      <c r="J14" s="408">
        <f t="shared" si="0"/>
        <v>14.675838363067969</v>
      </c>
      <c r="K14" s="408">
        <f t="shared" si="0"/>
        <v>14.323081643419545</v>
      </c>
      <c r="L14" s="408">
        <f t="shared" si="0"/>
        <v>13.725427998495466</v>
      </c>
      <c r="M14" s="408">
        <f t="shared" si="0"/>
        <v>13.725427998495466</v>
      </c>
      <c r="N14" s="408">
        <f t="shared" si="0"/>
        <v>13.262412144638454</v>
      </c>
      <c r="O14" s="408">
        <f t="shared" si="0"/>
        <v>14.635220599219679</v>
      </c>
      <c r="P14" s="408">
        <f t="shared" si="0"/>
        <v>13.830110838945878</v>
      </c>
      <c r="Q14" s="408">
        <f t="shared" si="0"/>
        <v>15.462548303965203</v>
      </c>
      <c r="R14" s="408">
        <f t="shared" si="0"/>
        <v>16.289277391047506</v>
      </c>
      <c r="S14" s="408">
        <f t="shared" si="0"/>
        <v>15.879314422084972</v>
      </c>
      <c r="T14" s="408">
        <f t="shared" si="0"/>
        <v>16.311738784497557</v>
      </c>
      <c r="U14" s="408">
        <f t="shared" si="0"/>
        <v>16.267513260433155</v>
      </c>
      <c r="V14" s="408">
        <f t="shared" si="0"/>
        <v>15.212876693470252</v>
      </c>
      <c r="W14" s="408">
        <f t="shared" si="0"/>
        <v>15.588155555740729</v>
      </c>
      <c r="X14" s="408">
        <f t="shared" si="0"/>
        <v>15.271689902563724</v>
      </c>
      <c r="Y14" s="408">
        <f t="shared" si="0"/>
        <v>14.465779396981443</v>
      </c>
      <c r="Z14" s="408">
        <f t="shared" si="0"/>
        <v>17.100141209868177</v>
      </c>
      <c r="AA14" s="408">
        <f t="shared" si="0"/>
        <v>16.628878911333018</v>
      </c>
      <c r="AB14" s="408">
        <f t="shared" si="0"/>
        <v>17.363394102002552</v>
      </c>
      <c r="AC14" s="408">
        <f t="shared" si="0"/>
        <v>17.527355455343319</v>
      </c>
      <c r="AD14" s="408">
        <f t="shared" si="0"/>
        <v>17.422406578396426</v>
      </c>
      <c r="AE14" s="408">
        <f t="shared" si="0"/>
        <v>16.196596511742456</v>
      </c>
      <c r="AF14" s="408">
        <f t="shared" si="0"/>
        <v>16.665765740457285</v>
      </c>
      <c r="AG14" s="408">
        <f t="shared" si="0"/>
        <v>16.627811478929409</v>
      </c>
      <c r="AH14" s="408">
        <f t="shared" si="0"/>
        <v>16.392279854231138</v>
      </c>
      <c r="AI14" s="408">
        <f t="shared" ref="AI14:BL14" si="1">(AI13*100)/AI12</f>
        <v>17.494693911396109</v>
      </c>
      <c r="AJ14" s="408">
        <f t="shared" si="1"/>
        <v>15.576093580382738</v>
      </c>
      <c r="AK14" s="408">
        <f t="shared" si="1"/>
        <v>15.299958876293328</v>
      </c>
      <c r="AL14" s="408">
        <f t="shared" si="1"/>
        <v>15.371088939576797</v>
      </c>
      <c r="AM14" s="408">
        <f t="shared" si="1"/>
        <v>14.821938248292872</v>
      </c>
      <c r="AN14" s="408">
        <f t="shared" si="1"/>
        <v>18.221457487866299</v>
      </c>
      <c r="AO14" s="408">
        <f t="shared" si="1"/>
        <v>19.449320560867662</v>
      </c>
      <c r="AP14" s="408">
        <f t="shared" si="1"/>
        <v>19.481451625844066</v>
      </c>
      <c r="AQ14" s="408">
        <f t="shared" si="1"/>
        <v>19.668679879351185</v>
      </c>
      <c r="AR14" s="408">
        <f t="shared" si="1"/>
        <v>19.711987920523018</v>
      </c>
      <c r="AS14" s="408">
        <f t="shared" si="1"/>
        <v>19.129449927587732</v>
      </c>
      <c r="AT14" s="408">
        <f t="shared" si="1"/>
        <v>18.634313467185361</v>
      </c>
      <c r="AU14" s="408">
        <f t="shared" si="1"/>
        <v>19.142804609469014</v>
      </c>
      <c r="AV14" s="408">
        <f t="shared" si="1"/>
        <v>18.285103614352192</v>
      </c>
      <c r="AW14" s="408">
        <f t="shared" si="1"/>
        <v>18.448051620072228</v>
      </c>
      <c r="AX14" s="408">
        <f t="shared" si="1"/>
        <v>19.385901404147351</v>
      </c>
      <c r="AY14" s="408">
        <f t="shared" si="1"/>
        <v>20.746296094558527</v>
      </c>
      <c r="AZ14" s="408">
        <f t="shared" si="1"/>
        <v>21.096811307854718</v>
      </c>
      <c r="BA14" s="408">
        <f t="shared" si="1"/>
        <v>21.119054731637998</v>
      </c>
      <c r="BB14" s="408">
        <f t="shared" si="1"/>
        <v>20.040714851056851</v>
      </c>
      <c r="BC14" s="408">
        <f t="shared" si="1"/>
        <v>19.331444196990674</v>
      </c>
      <c r="BD14" s="408">
        <f t="shared" si="1"/>
        <v>20.256136713599904</v>
      </c>
      <c r="BE14" s="408">
        <f t="shared" si="1"/>
        <v>21.326780292667621</v>
      </c>
      <c r="BF14" s="408">
        <f t="shared" si="1"/>
        <v>21.747348362202484</v>
      </c>
      <c r="BG14" s="408">
        <f t="shared" si="1"/>
        <v>22.759130351864211</v>
      </c>
      <c r="BH14" s="408">
        <f t="shared" si="1"/>
        <v>23.545395649849272</v>
      </c>
      <c r="BI14" s="408">
        <f t="shared" si="1"/>
        <v>23.32030215766197</v>
      </c>
      <c r="BJ14" s="408">
        <f t="shared" si="1"/>
        <v>24.496538755673562</v>
      </c>
      <c r="BK14" s="408">
        <f t="shared" si="1"/>
        <v>23.407460142787198</v>
      </c>
      <c r="BL14" s="408">
        <f t="shared" si="1"/>
        <v>20.916062772364491</v>
      </c>
    </row>
    <row r="15" spans="1:64" s="404" customFormat="1" x14ac:dyDescent="0.3">
      <c r="A15" s="404" t="s">
        <v>362</v>
      </c>
      <c r="B15" s="405" t="s">
        <v>363</v>
      </c>
      <c r="C15" s="404">
        <v>15533268</v>
      </c>
      <c r="D15" s="404">
        <v>13066246</v>
      </c>
      <c r="E15" s="404">
        <v>21490748</v>
      </c>
      <c r="F15" s="404">
        <v>19200293</v>
      </c>
      <c r="G15" s="404">
        <v>16857125</v>
      </c>
      <c r="H15" s="404">
        <v>19589199</v>
      </c>
      <c r="I15" s="404">
        <v>21983696</v>
      </c>
      <c r="J15" s="404">
        <v>22282970</v>
      </c>
      <c r="K15" s="404">
        <v>23550853</v>
      </c>
      <c r="L15" s="404">
        <v>27959582</v>
      </c>
      <c r="M15" s="404">
        <v>27959582</v>
      </c>
      <c r="N15" s="404">
        <v>31782302</v>
      </c>
      <c r="O15" s="404">
        <v>30049458</v>
      </c>
      <c r="P15" s="404">
        <v>29700844</v>
      </c>
      <c r="Q15" s="404">
        <v>24320818</v>
      </c>
      <c r="R15" s="404">
        <v>21979797</v>
      </c>
      <c r="S15" s="404">
        <v>26014430</v>
      </c>
      <c r="T15" s="404">
        <v>25376125</v>
      </c>
      <c r="U15" s="404">
        <v>26217584</v>
      </c>
      <c r="V15" s="404">
        <v>29695504</v>
      </c>
      <c r="W15" s="404">
        <v>29871646</v>
      </c>
      <c r="X15" s="404">
        <v>31773970</v>
      </c>
      <c r="Y15" s="404">
        <v>39082387</v>
      </c>
      <c r="Z15" s="404">
        <v>29078414</v>
      </c>
      <c r="AA15" s="404">
        <v>31349182</v>
      </c>
      <c r="AB15" s="404">
        <v>27294362</v>
      </c>
      <c r="AC15" s="404">
        <v>27749330</v>
      </c>
      <c r="AD15" s="404">
        <v>32550800</v>
      </c>
      <c r="AE15" s="404">
        <v>33738386</v>
      </c>
      <c r="AF15" s="404">
        <v>38847002</v>
      </c>
      <c r="AG15" s="404">
        <v>43075194</v>
      </c>
      <c r="AH15" s="404">
        <v>44153615</v>
      </c>
      <c r="AI15" s="404">
        <v>53395845</v>
      </c>
      <c r="AJ15" s="404">
        <v>62925851</v>
      </c>
      <c r="AK15" s="404">
        <v>66509553</v>
      </c>
      <c r="AL15" s="404">
        <v>80335726</v>
      </c>
      <c r="AM15" s="404">
        <v>85880735</v>
      </c>
      <c r="AN15" s="404">
        <v>74145212</v>
      </c>
      <c r="AO15" s="404">
        <v>72941233</v>
      </c>
      <c r="AP15" s="404">
        <v>88061340</v>
      </c>
      <c r="AQ15" s="404">
        <v>101028378</v>
      </c>
      <c r="AR15" s="404">
        <v>82705764</v>
      </c>
      <c r="AS15" s="404">
        <v>92471408</v>
      </c>
      <c r="AT15" s="404">
        <v>103274404</v>
      </c>
      <c r="AU15" s="404">
        <v>127687776</v>
      </c>
      <c r="AV15" s="404">
        <v>120941098</v>
      </c>
      <c r="AW15" s="404">
        <v>127804</v>
      </c>
      <c r="AX15" s="404">
        <v>232932</v>
      </c>
      <c r="AY15" s="404">
        <v>220140</v>
      </c>
      <c r="AZ15" s="404">
        <v>244787</v>
      </c>
      <c r="BA15" s="404">
        <v>306903</v>
      </c>
      <c r="BB15" s="404">
        <v>326503</v>
      </c>
      <c r="BC15" s="404">
        <v>422608</v>
      </c>
      <c r="BD15" s="404">
        <v>386964</v>
      </c>
      <c r="BE15" s="404">
        <v>390918</v>
      </c>
      <c r="BF15" s="404">
        <v>345467</v>
      </c>
      <c r="BG15" s="404">
        <v>332328</v>
      </c>
      <c r="BH15" s="404">
        <v>397649</v>
      </c>
      <c r="BI15" s="404">
        <v>403465</v>
      </c>
      <c r="BJ15" s="404">
        <v>370531</v>
      </c>
      <c r="BK15" s="404">
        <v>461547</v>
      </c>
      <c r="BL15" s="404">
        <v>334849</v>
      </c>
    </row>
    <row r="16" spans="1:64" s="408" customFormat="1" x14ac:dyDescent="0.3">
      <c r="A16" s="406" t="s">
        <v>361</v>
      </c>
      <c r="B16" s="407"/>
      <c r="C16" s="408">
        <f t="shared" ref="C16:AH16" si="2">(C15*100)/C12</f>
        <v>53.35219856691041</v>
      </c>
      <c r="D16" s="408">
        <f t="shared" si="2"/>
        <v>48.215639780083848</v>
      </c>
      <c r="E16" s="408">
        <f t="shared" si="2"/>
        <v>55.381724383590523</v>
      </c>
      <c r="F16" s="408">
        <f t="shared" si="2"/>
        <v>52.25503431470419</v>
      </c>
      <c r="G16" s="408">
        <f t="shared" si="2"/>
        <v>47.635529664334918</v>
      </c>
      <c r="H16" s="408">
        <f t="shared" si="2"/>
        <v>51.745652454433106</v>
      </c>
      <c r="I16" s="408">
        <f t="shared" si="2"/>
        <v>50.975752560127013</v>
      </c>
      <c r="J16" s="408">
        <f t="shared" si="2"/>
        <v>49.732801054980477</v>
      </c>
      <c r="K16" s="408">
        <f t="shared" si="2"/>
        <v>49.985654318442805</v>
      </c>
      <c r="L16" s="408">
        <f t="shared" si="2"/>
        <v>52.386260767003655</v>
      </c>
      <c r="M16" s="408">
        <f t="shared" si="2"/>
        <v>52.386260767003655</v>
      </c>
      <c r="N16" s="408">
        <f t="shared" si="2"/>
        <v>53.475160904324994</v>
      </c>
      <c r="O16" s="408">
        <f t="shared" si="2"/>
        <v>49.977924493952329</v>
      </c>
      <c r="P16" s="408">
        <f t="shared" si="2"/>
        <v>52.612732507569554</v>
      </c>
      <c r="Q16" s="408">
        <f t="shared" si="2"/>
        <v>48.673341814858198</v>
      </c>
      <c r="R16" s="408">
        <f t="shared" si="2"/>
        <v>48.10087437386494</v>
      </c>
      <c r="S16" s="408">
        <f t="shared" si="2"/>
        <v>48.447917450016725</v>
      </c>
      <c r="T16" s="408">
        <f t="shared" si="2"/>
        <v>47.911006574401426</v>
      </c>
      <c r="U16" s="408">
        <f t="shared" si="2"/>
        <v>46.809660683137295</v>
      </c>
      <c r="V16" s="408">
        <f t="shared" si="2"/>
        <v>49.976722804465332</v>
      </c>
      <c r="W16" s="408">
        <f t="shared" si="2"/>
        <v>48.99876773331232</v>
      </c>
      <c r="X16" s="408">
        <f t="shared" si="2"/>
        <v>48.362685475579283</v>
      </c>
      <c r="Y16" s="408">
        <f t="shared" si="2"/>
        <v>51.777216615449255</v>
      </c>
      <c r="Z16" s="408">
        <f t="shared" si="2"/>
        <v>46.138691713324611</v>
      </c>
      <c r="AA16" s="408">
        <f t="shared" si="2"/>
        <v>47.077038786305152</v>
      </c>
      <c r="AB16" s="408">
        <f t="shared" si="2"/>
        <v>44.745284118785662</v>
      </c>
      <c r="AC16" s="408">
        <f t="shared" si="2"/>
        <v>44.238658066102538</v>
      </c>
      <c r="AD16" s="408">
        <f t="shared" si="2"/>
        <v>43.877076195704852</v>
      </c>
      <c r="AE16" s="408">
        <f t="shared" si="2"/>
        <v>45.49759713591466</v>
      </c>
      <c r="AF16" s="408">
        <f t="shared" si="2"/>
        <v>44.470498421455936</v>
      </c>
      <c r="AG16" s="408">
        <f t="shared" si="2"/>
        <v>45.165007817312031</v>
      </c>
      <c r="AH16" s="408">
        <f t="shared" si="2"/>
        <v>44.27902648671833</v>
      </c>
      <c r="AI16" s="408">
        <f t="shared" ref="AI16:BL16" si="3">(AI15*100)/AI12</f>
        <v>45.430004072767957</v>
      </c>
      <c r="AJ16" s="408">
        <f t="shared" si="3"/>
        <v>46.933702508807229</v>
      </c>
      <c r="AK16" s="408">
        <f t="shared" si="3"/>
        <v>46.163910149309707</v>
      </c>
      <c r="AL16" s="408">
        <f t="shared" si="3"/>
        <v>45.730419543818954</v>
      </c>
      <c r="AM16" s="408">
        <f t="shared" si="3"/>
        <v>45.70430786716026</v>
      </c>
      <c r="AN16" s="408">
        <f t="shared" si="3"/>
        <v>41.924840987864606</v>
      </c>
      <c r="AO16" s="408">
        <f t="shared" si="3"/>
        <v>40.895312891595509</v>
      </c>
      <c r="AP16" s="408">
        <f t="shared" si="3"/>
        <v>41.294234462544487</v>
      </c>
      <c r="AQ16" s="408">
        <f t="shared" si="3"/>
        <v>44.445266133182344</v>
      </c>
      <c r="AR16" s="408">
        <f t="shared" si="3"/>
        <v>40.762066217910714</v>
      </c>
      <c r="AS16" s="408">
        <f t="shared" si="3"/>
        <v>39.592164866268895</v>
      </c>
      <c r="AT16" s="408">
        <f t="shared" si="3"/>
        <v>42.156983413283548</v>
      </c>
      <c r="AU16" s="408">
        <f t="shared" si="3"/>
        <v>45.703732280318754</v>
      </c>
      <c r="AV16" s="408">
        <f t="shared" si="3"/>
        <v>41.11502122949102</v>
      </c>
      <c r="AW16" s="408">
        <f t="shared" si="3"/>
        <v>40.345228173851552</v>
      </c>
      <c r="AX16" s="408">
        <f t="shared" si="3"/>
        <v>38.679145024376638</v>
      </c>
      <c r="AY16" s="408">
        <f t="shared" si="3"/>
        <v>37.471403671223925</v>
      </c>
      <c r="AZ16" s="408">
        <f t="shared" si="3"/>
        <v>36.863624452964757</v>
      </c>
      <c r="BA16" s="408">
        <f t="shared" si="3"/>
        <v>36.526200657679411</v>
      </c>
      <c r="BB16" s="408">
        <f t="shared" si="3"/>
        <v>38.801871029232458</v>
      </c>
      <c r="BC16" s="408">
        <f t="shared" si="3"/>
        <v>39.562147249659013</v>
      </c>
      <c r="BD16" s="408">
        <f t="shared" si="3"/>
        <v>38.945260212759536</v>
      </c>
      <c r="BE16" s="408">
        <f t="shared" si="3"/>
        <v>37.39346366716471</v>
      </c>
      <c r="BF16" s="408">
        <f t="shared" si="3"/>
        <v>35.62330760235848</v>
      </c>
      <c r="BG16" s="408">
        <f t="shared" si="3"/>
        <v>34.445130824499067</v>
      </c>
      <c r="BH16" s="408">
        <f t="shared" si="3"/>
        <v>33.587687608802334</v>
      </c>
      <c r="BI16" s="408">
        <f t="shared" si="3"/>
        <v>32.970045728966802</v>
      </c>
      <c r="BJ16" s="408">
        <f t="shared" si="3"/>
        <v>30.667104770922236</v>
      </c>
      <c r="BK16" s="408">
        <f t="shared" si="3"/>
        <v>31.963819117749921</v>
      </c>
      <c r="BL16" s="408">
        <f t="shared" si="3"/>
        <v>34.157669457637631</v>
      </c>
    </row>
    <row r="17" spans="1:64" s="404" customFormat="1" x14ac:dyDescent="0.3">
      <c r="A17" s="404" t="s">
        <v>364</v>
      </c>
      <c r="B17" s="405" t="s">
        <v>365</v>
      </c>
      <c r="C17" s="404">
        <v>6219284</v>
      </c>
      <c r="D17" s="404">
        <v>4629197</v>
      </c>
      <c r="E17" s="404">
        <v>9933860</v>
      </c>
      <c r="F17" s="404">
        <v>8140126</v>
      </c>
      <c r="G17" s="404">
        <v>5668358</v>
      </c>
      <c r="H17" s="404">
        <v>7163799</v>
      </c>
      <c r="I17" s="404">
        <v>8080077</v>
      </c>
      <c r="J17" s="404">
        <v>7618791</v>
      </c>
      <c r="K17" s="404">
        <v>8219437</v>
      </c>
      <c r="L17" s="404">
        <v>10153901</v>
      </c>
      <c r="M17" s="404">
        <v>10153901</v>
      </c>
      <c r="N17" s="404">
        <v>14210300</v>
      </c>
      <c r="O17" s="404">
        <v>11547580</v>
      </c>
      <c r="P17" s="404">
        <v>12419623</v>
      </c>
      <c r="Q17" s="404">
        <v>9081310</v>
      </c>
      <c r="R17" s="404">
        <v>8310091</v>
      </c>
      <c r="S17" s="404">
        <v>9330826</v>
      </c>
      <c r="T17" s="404">
        <v>8371325</v>
      </c>
      <c r="U17" s="404">
        <v>8950285</v>
      </c>
      <c r="V17" s="404">
        <v>11558038</v>
      </c>
      <c r="W17" s="404">
        <v>10891284</v>
      </c>
      <c r="X17" s="404">
        <v>12159449</v>
      </c>
      <c r="Y17" s="404">
        <v>14923423</v>
      </c>
      <c r="Z17" s="404">
        <v>10486386</v>
      </c>
      <c r="AA17" s="404">
        <v>12304262</v>
      </c>
      <c r="AB17" s="404">
        <v>8907963</v>
      </c>
      <c r="AC17" s="404">
        <v>9168256</v>
      </c>
      <c r="AD17" s="404">
        <v>10029348</v>
      </c>
      <c r="AE17" s="404">
        <v>11314645</v>
      </c>
      <c r="AF17" s="404">
        <v>11913614</v>
      </c>
      <c r="AG17" s="404">
        <v>14525308</v>
      </c>
      <c r="AH17" s="404">
        <v>14019760</v>
      </c>
      <c r="AI17" s="404">
        <v>17047926</v>
      </c>
      <c r="AJ17" s="404">
        <v>20643447</v>
      </c>
      <c r="AK17" s="404">
        <v>20146187</v>
      </c>
      <c r="AL17" s="404">
        <v>24523660</v>
      </c>
      <c r="AM17" s="404">
        <v>26862918</v>
      </c>
      <c r="AN17" s="404">
        <v>20419724</v>
      </c>
      <c r="AO17" s="404">
        <v>21243216</v>
      </c>
      <c r="AP17" s="404">
        <v>27741369</v>
      </c>
      <c r="AQ17" s="404">
        <v>25812424</v>
      </c>
      <c r="AR17" s="404">
        <v>25177579</v>
      </c>
      <c r="AS17" s="404">
        <v>23351604</v>
      </c>
      <c r="AT17" s="404">
        <v>30863158</v>
      </c>
      <c r="AU17" s="404">
        <v>29828005</v>
      </c>
      <c r="AV17" s="404">
        <v>30427251</v>
      </c>
      <c r="AW17" s="404">
        <v>32867</v>
      </c>
      <c r="AX17" s="404">
        <v>47070</v>
      </c>
      <c r="AY17" s="404">
        <v>44418</v>
      </c>
      <c r="AZ17" s="404">
        <v>45389</v>
      </c>
      <c r="BA17" s="404">
        <v>55318</v>
      </c>
      <c r="BB17" s="404">
        <v>60556</v>
      </c>
      <c r="BC17" s="404">
        <v>136353</v>
      </c>
      <c r="BD17" s="404">
        <v>120176</v>
      </c>
      <c r="BE17" s="404">
        <v>115291</v>
      </c>
      <c r="BF17" s="404">
        <v>90407</v>
      </c>
      <c r="BG17" s="404">
        <v>94044</v>
      </c>
      <c r="BH17" s="404">
        <v>109584</v>
      </c>
      <c r="BI17" s="404">
        <v>104330</v>
      </c>
      <c r="BJ17" s="404">
        <v>68818</v>
      </c>
      <c r="BK17" s="404">
        <v>144651</v>
      </c>
      <c r="BL17" s="404">
        <v>129390</v>
      </c>
    </row>
    <row r="18" spans="1:64" s="408" customFormat="1" x14ac:dyDescent="0.3">
      <c r="A18" s="406" t="s">
        <v>361</v>
      </c>
      <c r="B18" s="407"/>
      <c r="C18" s="408">
        <f t="shared" ref="C18:AH18" si="4">(C17*100)/C12</f>
        <v>21.361407973647843</v>
      </c>
      <c r="D18" s="408">
        <f t="shared" si="4"/>
        <v>17.082159253931451</v>
      </c>
      <c r="E18" s="408">
        <f t="shared" si="4"/>
        <v>25.599588091823261</v>
      </c>
      <c r="F18" s="408">
        <f t="shared" si="4"/>
        <v>22.153962101308338</v>
      </c>
      <c r="G18" s="408">
        <f t="shared" si="4"/>
        <v>16.017869930790106</v>
      </c>
      <c r="H18" s="408">
        <f t="shared" si="4"/>
        <v>18.923461510979362</v>
      </c>
      <c r="I18" s="408">
        <f t="shared" si="4"/>
        <v>18.736067211754264</v>
      </c>
      <c r="J18" s="408">
        <f t="shared" si="4"/>
        <v>17.00418826944863</v>
      </c>
      <c r="K18" s="408">
        <f t="shared" si="4"/>
        <v>17.445395144465408</v>
      </c>
      <c r="L18" s="408">
        <f t="shared" si="4"/>
        <v>19.02478032712861</v>
      </c>
      <c r="M18" s="408">
        <f t="shared" si="4"/>
        <v>19.02478032712861</v>
      </c>
      <c r="N18" s="408">
        <f t="shared" si="4"/>
        <v>23.90947260518541</v>
      </c>
      <c r="O18" s="408">
        <f t="shared" si="4"/>
        <v>19.205806684695414</v>
      </c>
      <c r="P18" s="408">
        <f t="shared" si="4"/>
        <v>22.000395097993124</v>
      </c>
      <c r="Q18" s="408">
        <f t="shared" si="4"/>
        <v>18.174458842489997</v>
      </c>
      <c r="R18" s="408">
        <f t="shared" si="4"/>
        <v>18.185911508936396</v>
      </c>
      <c r="S18" s="408">
        <f t="shared" si="4"/>
        <v>17.377243621654202</v>
      </c>
      <c r="T18" s="408">
        <f t="shared" si="4"/>
        <v>15.805352752299692</v>
      </c>
      <c r="U18" s="408">
        <f t="shared" si="4"/>
        <v>15.980107238995533</v>
      </c>
      <c r="V18" s="408">
        <f t="shared" si="4"/>
        <v>19.451862520652178</v>
      </c>
      <c r="W18" s="408">
        <f t="shared" si="4"/>
        <v>17.86508500514303</v>
      </c>
      <c r="X18" s="408">
        <f t="shared" si="4"/>
        <v>18.507715829760873</v>
      </c>
      <c r="Y18" s="408">
        <f t="shared" si="4"/>
        <v>19.770883117118142</v>
      </c>
      <c r="Z18" s="408">
        <f t="shared" si="4"/>
        <v>16.638738647882349</v>
      </c>
      <c r="AA18" s="408">
        <f t="shared" si="4"/>
        <v>18.477299325094371</v>
      </c>
      <c r="AB18" s="408">
        <f t="shared" si="4"/>
        <v>14.603357841983273</v>
      </c>
      <c r="AC18" s="408">
        <f t="shared" si="4"/>
        <v>14.61625712211765</v>
      </c>
      <c r="AD18" s="408">
        <f t="shared" si="4"/>
        <v>13.519129065621737</v>
      </c>
      <c r="AE18" s="408">
        <f t="shared" si="4"/>
        <v>15.258262797333908</v>
      </c>
      <c r="AF18" s="408">
        <f t="shared" si="4"/>
        <v>13.638230115694265</v>
      </c>
      <c r="AG18" s="408">
        <f t="shared" si="4"/>
        <v>15.230010324941658</v>
      </c>
      <c r="AH18" s="408">
        <f t="shared" si="4"/>
        <v>14.059580951127879</v>
      </c>
      <c r="AI18" s="408">
        <f t="shared" ref="AI18:BL18" si="5">(AI17*100)/AI12</f>
        <v>14.5046369733871</v>
      </c>
      <c r="AJ18" s="408">
        <f t="shared" si="5"/>
        <v>15.397064717556686</v>
      </c>
      <c r="AK18" s="408">
        <f t="shared" si="5"/>
        <v>13.983356143127157</v>
      </c>
      <c r="AL18" s="408">
        <f t="shared" si="5"/>
        <v>13.959882064798556</v>
      </c>
      <c r="AM18" s="408">
        <f t="shared" si="5"/>
        <v>14.296001012127817</v>
      </c>
      <c r="AN18" s="408">
        <f t="shared" si="5"/>
        <v>11.546176194304801</v>
      </c>
      <c r="AO18" s="408">
        <f t="shared" si="5"/>
        <v>11.91024513040173</v>
      </c>
      <c r="AP18" s="408">
        <f t="shared" si="5"/>
        <v>13.008643699925113</v>
      </c>
      <c r="AQ18" s="408">
        <f t="shared" si="5"/>
        <v>11.355621825607685</v>
      </c>
      <c r="AR18" s="408">
        <f t="shared" si="5"/>
        <v>12.40893128566805</v>
      </c>
      <c r="AS18" s="408">
        <f t="shared" si="5"/>
        <v>9.9981234789874094</v>
      </c>
      <c r="AT18" s="408">
        <f t="shared" si="5"/>
        <v>12.598452176858357</v>
      </c>
      <c r="AU18" s="408">
        <f t="shared" si="5"/>
        <v>10.676442159788335</v>
      </c>
      <c r="AV18" s="408">
        <f t="shared" si="5"/>
        <v>10.344019456645348</v>
      </c>
      <c r="AW18" s="408">
        <f t="shared" si="5"/>
        <v>10.375470363916458</v>
      </c>
      <c r="AX18" s="408">
        <f t="shared" si="5"/>
        <v>7.8161324176043143</v>
      </c>
      <c r="AY18" s="408">
        <f t="shared" si="5"/>
        <v>7.5606650689035346</v>
      </c>
      <c r="AZ18" s="408">
        <f t="shared" si="5"/>
        <v>6.8353427685931747</v>
      </c>
      <c r="BA18" s="408">
        <f t="shared" si="5"/>
        <v>6.5836970247326017</v>
      </c>
      <c r="BB18" s="408">
        <f t="shared" si="5"/>
        <v>7.1965222434286993</v>
      </c>
      <c r="BC18" s="408">
        <f t="shared" si="5"/>
        <v>12.764589084761186</v>
      </c>
      <c r="BD18" s="408">
        <f t="shared" si="5"/>
        <v>12.094886323607854</v>
      </c>
      <c r="BE18" s="408">
        <f t="shared" si="5"/>
        <v>11.028220290831037</v>
      </c>
      <c r="BF18" s="408">
        <f t="shared" si="5"/>
        <v>9.322442868367812</v>
      </c>
      <c r="BG18" s="408">
        <f t="shared" si="5"/>
        <v>9.7474720254061964</v>
      </c>
      <c r="BH18" s="408">
        <f t="shared" si="5"/>
        <v>9.256085540069245</v>
      </c>
      <c r="BI18" s="408">
        <f t="shared" si="5"/>
        <v>8.5255595179336652</v>
      </c>
      <c r="BJ18" s="408">
        <f t="shared" si="5"/>
        <v>5.6957415604236257</v>
      </c>
      <c r="BK18" s="408">
        <f t="shared" si="5"/>
        <v>10.017611205796255</v>
      </c>
      <c r="BL18" s="408">
        <f t="shared" si="5"/>
        <v>13.19896685109925</v>
      </c>
    </row>
    <row r="19" spans="1:64" s="404" customFormat="1" x14ac:dyDescent="0.3">
      <c r="A19" s="404" t="s">
        <v>366</v>
      </c>
      <c r="B19" s="405" t="s">
        <v>368</v>
      </c>
      <c r="C19" s="404">
        <f t="shared" ref="C19:AH19" si="6">C12-(C13+C15)</f>
        <v>9493319</v>
      </c>
      <c r="D19" s="404">
        <f t="shared" si="6"/>
        <v>9713607</v>
      </c>
      <c r="E19" s="404">
        <f t="shared" si="6"/>
        <v>12096628</v>
      </c>
      <c r="F19" s="404">
        <f t="shared" si="6"/>
        <v>12210419</v>
      </c>
      <c r="G19" s="404">
        <f t="shared" si="6"/>
        <v>13181609</v>
      </c>
      <c r="H19" s="404">
        <f t="shared" si="6"/>
        <v>12802974</v>
      </c>
      <c r="I19" s="404">
        <f t="shared" si="6"/>
        <v>14852037</v>
      </c>
      <c r="J19" s="404">
        <f t="shared" si="6"/>
        <v>15946844</v>
      </c>
      <c r="K19" s="404">
        <f t="shared" si="6"/>
        <v>16816019</v>
      </c>
      <c r="L19" s="404">
        <f t="shared" si="6"/>
        <v>18086861</v>
      </c>
      <c r="M19" s="404">
        <f t="shared" si="6"/>
        <v>18086861</v>
      </c>
      <c r="N19" s="404">
        <f t="shared" si="6"/>
        <v>19769113</v>
      </c>
      <c r="O19" s="404">
        <f t="shared" si="6"/>
        <v>21276510</v>
      </c>
      <c r="P19" s="404">
        <f t="shared" si="6"/>
        <v>18943625</v>
      </c>
      <c r="Q19" s="404">
        <f t="shared" si="6"/>
        <v>17920374</v>
      </c>
      <c r="R19" s="404">
        <f t="shared" si="6"/>
        <v>16271996</v>
      </c>
      <c r="S19" s="404">
        <f t="shared" si="6"/>
        <v>19154729</v>
      </c>
      <c r="T19" s="404">
        <f t="shared" si="6"/>
        <v>18949468</v>
      </c>
      <c r="U19" s="404">
        <f t="shared" si="6"/>
        <v>20680075</v>
      </c>
      <c r="V19" s="404">
        <f t="shared" si="6"/>
        <v>20683877</v>
      </c>
      <c r="W19" s="404">
        <f t="shared" si="6"/>
        <v>21589255</v>
      </c>
      <c r="X19" s="404">
        <f t="shared" si="6"/>
        <v>23891979</v>
      </c>
      <c r="Y19" s="404">
        <f t="shared" si="6"/>
        <v>25480402</v>
      </c>
      <c r="Z19" s="404">
        <f t="shared" si="6"/>
        <v>23168330</v>
      </c>
      <c r="AA19" s="404">
        <f t="shared" si="6"/>
        <v>24168678</v>
      </c>
      <c r="AB19" s="404">
        <f t="shared" si="6"/>
        <v>23113485</v>
      </c>
      <c r="AC19" s="404">
        <f t="shared" si="6"/>
        <v>23982814</v>
      </c>
      <c r="AD19" s="404">
        <f t="shared" si="6"/>
        <v>28710500</v>
      </c>
      <c r="AE19" s="404">
        <f t="shared" si="6"/>
        <v>28405370</v>
      </c>
      <c r="AF19" s="404">
        <f t="shared" si="6"/>
        <v>33949240</v>
      </c>
      <c r="AG19" s="404">
        <f t="shared" si="6"/>
        <v>36439310</v>
      </c>
      <c r="AH19" s="404">
        <f t="shared" si="6"/>
        <v>39217303</v>
      </c>
      <c r="AI19" s="404">
        <f t="shared" ref="AI19:BL19" si="7">AI12-(AI13+AI15)</f>
        <v>43576203</v>
      </c>
      <c r="AJ19" s="404">
        <f t="shared" si="7"/>
        <v>50264583</v>
      </c>
      <c r="AK19" s="404">
        <f t="shared" si="7"/>
        <v>55520012</v>
      </c>
      <c r="AL19" s="404">
        <f t="shared" si="7"/>
        <v>68333914</v>
      </c>
      <c r="AM19" s="404">
        <f t="shared" si="7"/>
        <v>74173205</v>
      </c>
      <c r="AN19" s="404">
        <f t="shared" si="7"/>
        <v>70482346</v>
      </c>
      <c r="AO19" s="404">
        <f t="shared" si="7"/>
        <v>70729654</v>
      </c>
      <c r="AP19" s="404">
        <f t="shared" si="7"/>
        <v>83647165</v>
      </c>
      <c r="AQ19" s="404">
        <f t="shared" si="7"/>
        <v>81572463</v>
      </c>
      <c r="AR19" s="404">
        <f t="shared" si="7"/>
        <v>80197690</v>
      </c>
      <c r="AS19" s="404">
        <f t="shared" si="7"/>
        <v>96409742</v>
      </c>
      <c r="AT19" s="404">
        <f t="shared" si="7"/>
        <v>96051831</v>
      </c>
      <c r="AU19" s="404">
        <f t="shared" si="7"/>
        <v>98212275</v>
      </c>
      <c r="AV19" s="404">
        <f t="shared" si="7"/>
        <v>119425780</v>
      </c>
      <c r="AW19" s="404">
        <f t="shared" si="7"/>
        <v>130533</v>
      </c>
      <c r="AX19" s="404">
        <f t="shared" si="7"/>
        <v>252539</v>
      </c>
      <c r="AY19" s="404">
        <f t="shared" si="7"/>
        <v>245466</v>
      </c>
      <c r="AZ19" s="404">
        <f t="shared" si="7"/>
        <v>279157</v>
      </c>
      <c r="BA19" s="404">
        <f t="shared" si="7"/>
        <v>355876</v>
      </c>
      <c r="BB19" s="404">
        <f t="shared" si="7"/>
        <v>346324</v>
      </c>
      <c r="BC19" s="404">
        <f t="shared" si="7"/>
        <v>439104</v>
      </c>
      <c r="BD19" s="404">
        <f t="shared" si="7"/>
        <v>405379</v>
      </c>
      <c r="BE19" s="404">
        <f t="shared" si="7"/>
        <v>431546</v>
      </c>
      <c r="BF19" s="404">
        <f t="shared" si="7"/>
        <v>413410</v>
      </c>
      <c r="BG19" s="404">
        <f t="shared" si="7"/>
        <v>412895</v>
      </c>
      <c r="BH19" s="404">
        <f t="shared" si="7"/>
        <v>507507</v>
      </c>
      <c r="BI19" s="404">
        <f t="shared" si="7"/>
        <v>534889</v>
      </c>
      <c r="BJ19" s="404">
        <f t="shared" si="7"/>
        <v>541729</v>
      </c>
      <c r="BK19" s="404">
        <f t="shared" si="7"/>
        <v>644424</v>
      </c>
      <c r="BL19" s="404">
        <f t="shared" si="7"/>
        <v>440414</v>
      </c>
    </row>
    <row r="20" spans="1:64" s="408" customFormat="1" x14ac:dyDescent="0.3">
      <c r="A20" s="406" t="s">
        <v>361</v>
      </c>
      <c r="B20" s="407"/>
      <c r="C20" s="408">
        <f t="shared" ref="C20:AH20" si="8">(C19*100)/C12</f>
        <v>32.606753475638442</v>
      </c>
      <c r="D20" s="408">
        <f t="shared" si="8"/>
        <v>35.844096007169995</v>
      </c>
      <c r="E20" s="408">
        <f t="shared" si="8"/>
        <v>31.173047949137175</v>
      </c>
      <c r="F20" s="408">
        <f t="shared" si="8"/>
        <v>33.231569114175286</v>
      </c>
      <c r="G20" s="408">
        <f t="shared" si="8"/>
        <v>37.249111372381954</v>
      </c>
      <c r="H20" s="408">
        <f t="shared" si="8"/>
        <v>33.819567762170536</v>
      </c>
      <c r="I20" s="408">
        <f t="shared" si="8"/>
        <v>34.438875206691868</v>
      </c>
      <c r="J20" s="408">
        <f t="shared" si="8"/>
        <v>35.591360581951555</v>
      </c>
      <c r="K20" s="408">
        <f t="shared" si="8"/>
        <v>35.691264038137653</v>
      </c>
      <c r="L20" s="408">
        <f t="shared" si="8"/>
        <v>33.888311234500875</v>
      </c>
      <c r="M20" s="408">
        <f t="shared" si="8"/>
        <v>33.888311234500875</v>
      </c>
      <c r="N20" s="408">
        <f t="shared" si="8"/>
        <v>33.262426951036552</v>
      </c>
      <c r="O20" s="408">
        <f t="shared" si="8"/>
        <v>35.386854906827992</v>
      </c>
      <c r="P20" s="408">
        <f t="shared" si="8"/>
        <v>33.557156653484569</v>
      </c>
      <c r="Q20" s="408">
        <f t="shared" si="8"/>
        <v>35.864109881176596</v>
      </c>
      <c r="R20" s="408">
        <f t="shared" si="8"/>
        <v>35.609848235087554</v>
      </c>
      <c r="S20" s="408">
        <f t="shared" si="8"/>
        <v>35.672768127898301</v>
      </c>
      <c r="T20" s="408">
        <f t="shared" si="8"/>
        <v>35.777254641101017</v>
      </c>
      <c r="U20" s="408">
        <f t="shared" si="8"/>
        <v>36.92282605642955</v>
      </c>
      <c r="V20" s="408">
        <f t="shared" si="8"/>
        <v>34.810400502064418</v>
      </c>
      <c r="W20" s="408">
        <f t="shared" si="8"/>
        <v>35.413076710946953</v>
      </c>
      <c r="X20" s="408">
        <f t="shared" si="8"/>
        <v>36.365624621856988</v>
      </c>
      <c r="Y20" s="408">
        <f t="shared" si="8"/>
        <v>33.757003987569298</v>
      </c>
      <c r="Z20" s="408">
        <f t="shared" si="8"/>
        <v>36.761167076807212</v>
      </c>
      <c r="AA20" s="408">
        <f t="shared" si="8"/>
        <v>36.294082302361829</v>
      </c>
      <c r="AB20" s="408">
        <f t="shared" si="8"/>
        <v>37.891321779211786</v>
      </c>
      <c r="AC20" s="408">
        <f t="shared" si="8"/>
        <v>38.233986478554144</v>
      </c>
      <c r="AD20" s="408">
        <f t="shared" si="8"/>
        <v>38.700517225898722</v>
      </c>
      <c r="AE20" s="408">
        <f t="shared" si="8"/>
        <v>38.305806352342884</v>
      </c>
      <c r="AF20" s="408">
        <f t="shared" si="8"/>
        <v>38.863735838086775</v>
      </c>
      <c r="AG20" s="408">
        <f t="shared" si="8"/>
        <v>38.20718070375856</v>
      </c>
      <c r="AH20" s="408">
        <f t="shared" si="8"/>
        <v>39.328693659050529</v>
      </c>
      <c r="AI20" s="408">
        <f t="shared" ref="AI20:BL20" si="9">(AI19*100)/AI12</f>
        <v>37.075302015835938</v>
      </c>
      <c r="AJ20" s="408">
        <f t="shared" si="9"/>
        <v>37.490203910810031</v>
      </c>
      <c r="AK20" s="408">
        <f t="shared" si="9"/>
        <v>38.536130974396968</v>
      </c>
      <c r="AL20" s="408">
        <f t="shared" si="9"/>
        <v>38.898491516604253</v>
      </c>
      <c r="AM20" s="408">
        <f t="shared" si="9"/>
        <v>39.473753884546873</v>
      </c>
      <c r="AN20" s="408">
        <f t="shared" si="9"/>
        <v>39.853701524269091</v>
      </c>
      <c r="AO20" s="408">
        <f t="shared" si="9"/>
        <v>39.655366547536836</v>
      </c>
      <c r="AP20" s="408">
        <f t="shared" si="9"/>
        <v>39.224313911611446</v>
      </c>
      <c r="AQ20" s="408">
        <f t="shared" si="9"/>
        <v>35.886053987466468</v>
      </c>
      <c r="AR20" s="408">
        <f t="shared" si="9"/>
        <v>39.525945861566264</v>
      </c>
      <c r="AS20" s="408">
        <f t="shared" si="9"/>
        <v>41.278385206143376</v>
      </c>
      <c r="AT20" s="408">
        <f t="shared" si="9"/>
        <v>39.208703119531094</v>
      </c>
      <c r="AU20" s="408">
        <f t="shared" si="9"/>
        <v>35.153463110212229</v>
      </c>
      <c r="AV20" s="408">
        <f t="shared" si="9"/>
        <v>40.599875156156791</v>
      </c>
      <c r="AW20" s="408">
        <f t="shared" si="9"/>
        <v>41.20672020607622</v>
      </c>
      <c r="AX20" s="408">
        <f t="shared" si="9"/>
        <v>41.934953571476015</v>
      </c>
      <c r="AY20" s="408">
        <f t="shared" si="9"/>
        <v>41.782300234217551</v>
      </c>
      <c r="AZ20" s="408">
        <f t="shared" si="9"/>
        <v>42.039564239180521</v>
      </c>
      <c r="BA20" s="408">
        <f t="shared" si="9"/>
        <v>42.354744610682587</v>
      </c>
      <c r="BB20" s="408">
        <f t="shared" si="9"/>
        <v>41.157414119710694</v>
      </c>
      <c r="BC20" s="408">
        <f t="shared" si="9"/>
        <v>41.106408553350313</v>
      </c>
      <c r="BD20" s="408">
        <f t="shared" si="9"/>
        <v>40.798603073640564</v>
      </c>
      <c r="BE20" s="408">
        <f t="shared" si="9"/>
        <v>41.279756040167662</v>
      </c>
      <c r="BF20" s="408">
        <f t="shared" si="9"/>
        <v>42.62934403543904</v>
      </c>
      <c r="BG20" s="408">
        <f t="shared" si="9"/>
        <v>42.795738823636718</v>
      </c>
      <c r="BH20" s="408">
        <f t="shared" si="9"/>
        <v>42.86691674134839</v>
      </c>
      <c r="BI20" s="408">
        <f t="shared" si="9"/>
        <v>43.709652113371227</v>
      </c>
      <c r="BJ20" s="408">
        <f t="shared" si="9"/>
        <v>44.836356473404201</v>
      </c>
      <c r="BK20" s="408">
        <f t="shared" si="9"/>
        <v>44.628720739462885</v>
      </c>
      <c r="BL20" s="408">
        <f t="shared" si="9"/>
        <v>44.926267769997878</v>
      </c>
    </row>
    <row r="21" spans="1:64" s="408" customFormat="1" x14ac:dyDescent="0.3">
      <c r="A21" s="406"/>
      <c r="B21" s="407"/>
    </row>
    <row r="22" spans="1:64" s="404" customFormat="1" x14ac:dyDescent="0.3">
      <c r="A22" s="404" t="s">
        <v>369</v>
      </c>
      <c r="B22" s="405" t="s">
        <v>367</v>
      </c>
      <c r="C22" s="404">
        <v>12056567</v>
      </c>
      <c r="D22" s="404">
        <v>11246114</v>
      </c>
      <c r="E22" s="404">
        <v>13094723</v>
      </c>
      <c r="F22" s="404">
        <v>12596883</v>
      </c>
      <c r="G22" s="404">
        <v>13993769</v>
      </c>
      <c r="H22" s="404">
        <v>13810572</v>
      </c>
      <c r="I22" s="404">
        <v>16520161</v>
      </c>
      <c r="J22" s="404">
        <v>17459007</v>
      </c>
      <c r="K22" s="404">
        <v>17712453</v>
      </c>
      <c r="L22" s="404">
        <v>19519155</v>
      </c>
      <c r="M22" s="404">
        <v>19519155</v>
      </c>
      <c r="N22" s="404">
        <v>20110848</v>
      </c>
      <c r="O22" s="404">
        <v>21030194</v>
      </c>
      <c r="P22" s="404">
        <v>18662757</v>
      </c>
      <c r="Q22" s="404">
        <v>16886733</v>
      </c>
      <c r="R22" s="404">
        <v>15189964</v>
      </c>
      <c r="S22" s="404">
        <v>17232964</v>
      </c>
      <c r="T22" s="404">
        <v>17361279</v>
      </c>
      <c r="U22" s="404">
        <v>18550443</v>
      </c>
      <c r="V22" s="404">
        <v>18502693</v>
      </c>
      <c r="W22" s="404">
        <v>19361859</v>
      </c>
      <c r="X22" s="404">
        <v>20876173</v>
      </c>
      <c r="Y22" s="404">
        <v>23331270</v>
      </c>
      <c r="Z22" s="404">
        <v>20077604</v>
      </c>
      <c r="AA22" s="404">
        <v>20213656</v>
      </c>
      <c r="AB22" s="404">
        <v>19705067</v>
      </c>
      <c r="AC22" s="404">
        <v>21337697</v>
      </c>
      <c r="AD22" s="404">
        <v>23985394</v>
      </c>
      <c r="AE22" s="404">
        <v>23255815</v>
      </c>
      <c r="AF22" s="404">
        <v>28123541</v>
      </c>
      <c r="AG22" s="404">
        <v>29227780</v>
      </c>
      <c r="AH22" s="404">
        <v>30467219</v>
      </c>
      <c r="AI22" s="404">
        <v>36293962</v>
      </c>
      <c r="AJ22" s="404">
        <v>44185477</v>
      </c>
      <c r="AK22" s="404">
        <v>51443255</v>
      </c>
      <c r="AL22" s="404">
        <v>64953558</v>
      </c>
      <c r="AM22" s="404">
        <v>68101315</v>
      </c>
      <c r="AN22" s="404">
        <v>61893323</v>
      </c>
      <c r="AO22" s="404">
        <v>65258569</v>
      </c>
      <c r="AP22" s="404">
        <v>73805767</v>
      </c>
      <c r="AQ22" s="404">
        <v>79961891</v>
      </c>
      <c r="AR22" s="404">
        <v>69194225</v>
      </c>
      <c r="AS22" s="404">
        <v>81465471</v>
      </c>
      <c r="AT22" s="404">
        <v>82358674</v>
      </c>
      <c r="AU22" s="404">
        <v>93900378</v>
      </c>
      <c r="AV22" s="404">
        <v>95481208</v>
      </c>
      <c r="AW22" s="404">
        <v>109103</v>
      </c>
      <c r="AX22" s="404">
        <v>176153</v>
      </c>
      <c r="AY22" s="404">
        <v>175771</v>
      </c>
      <c r="AZ22" s="404">
        <v>206239</v>
      </c>
      <c r="BA22" s="404">
        <v>243007</v>
      </c>
      <c r="BB22" s="404">
        <v>239555</v>
      </c>
      <c r="BC22" s="404">
        <v>317896</v>
      </c>
      <c r="BD22" s="404">
        <v>290175</v>
      </c>
      <c r="BE22" s="404">
        <v>331045</v>
      </c>
      <c r="BF22" s="404">
        <v>324751</v>
      </c>
      <c r="BG22" s="404">
        <v>315093</v>
      </c>
      <c r="BH22" s="404">
        <v>424906</v>
      </c>
      <c r="BI22" s="404">
        <v>466284</v>
      </c>
      <c r="BJ22" s="404">
        <v>489721</v>
      </c>
      <c r="BK22" s="404">
        <v>588081</v>
      </c>
      <c r="BL22" s="404">
        <v>376636</v>
      </c>
    </row>
    <row r="23" spans="1:64" s="404" customFormat="1" x14ac:dyDescent="0.3">
      <c r="A23" s="404" t="s">
        <v>370</v>
      </c>
      <c r="B23" s="405" t="s">
        <v>371</v>
      </c>
      <c r="C23" s="404">
        <v>2172679</v>
      </c>
      <c r="D23" s="404">
        <v>2161524</v>
      </c>
      <c r="E23" s="404">
        <v>2561513</v>
      </c>
      <c r="F23" s="404">
        <v>2604822</v>
      </c>
      <c r="G23" s="404">
        <v>2597107</v>
      </c>
      <c r="H23" s="404">
        <v>2625593</v>
      </c>
      <c r="I23" s="404">
        <v>3105480</v>
      </c>
      <c r="J23" s="404">
        <v>3203267</v>
      </c>
      <c r="K23" s="404">
        <v>3246230</v>
      </c>
      <c r="L23" s="404">
        <v>3585850</v>
      </c>
      <c r="M23" s="404">
        <v>3585850</v>
      </c>
      <c r="N23" s="404">
        <v>3741776</v>
      </c>
      <c r="O23" s="404">
        <v>4250844</v>
      </c>
      <c r="P23" s="404">
        <v>3723352</v>
      </c>
      <c r="Q23" s="404">
        <v>3658107</v>
      </c>
      <c r="R23" s="404">
        <v>3433878</v>
      </c>
      <c r="S23" s="404">
        <v>3924061</v>
      </c>
      <c r="T23" s="404">
        <v>3918229</v>
      </c>
      <c r="U23" s="404">
        <v>4154533</v>
      </c>
      <c r="V23" s="404">
        <v>4113144</v>
      </c>
      <c r="W23" s="404">
        <v>4473831</v>
      </c>
      <c r="X23" s="404">
        <v>4616222</v>
      </c>
      <c r="Y23" s="404">
        <v>5035192</v>
      </c>
      <c r="Z23" s="404">
        <v>4766729</v>
      </c>
      <c r="AA23" s="404">
        <v>4913750</v>
      </c>
      <c r="AB23" s="404">
        <v>4822529</v>
      </c>
      <c r="AC23" s="404">
        <v>4947936</v>
      </c>
      <c r="AD23" s="404">
        <v>5675621</v>
      </c>
      <c r="AE23" s="404">
        <v>5363102</v>
      </c>
      <c r="AF23" s="404">
        <v>6196858</v>
      </c>
      <c r="AG23" s="404">
        <v>6438364</v>
      </c>
      <c r="AH23" s="404">
        <v>6534334</v>
      </c>
      <c r="AI23" s="404">
        <v>8472436</v>
      </c>
      <c r="AJ23" s="404">
        <v>8913385</v>
      </c>
      <c r="AK23" s="404">
        <v>10487424</v>
      </c>
      <c r="AL23" s="404">
        <v>13351158</v>
      </c>
      <c r="AM23" s="404">
        <v>13821367</v>
      </c>
      <c r="AN23" s="404">
        <v>13359391</v>
      </c>
      <c r="AO23" s="404">
        <v>15077755</v>
      </c>
      <c r="AP23" s="404">
        <v>17938833</v>
      </c>
      <c r="AQ23" s="404">
        <v>19265454</v>
      </c>
      <c r="AR23" s="404">
        <v>17077075</v>
      </c>
      <c r="AS23" s="404">
        <v>20075242</v>
      </c>
      <c r="AT23" s="404">
        <v>21276639</v>
      </c>
      <c r="AU23" s="404">
        <v>24965052</v>
      </c>
      <c r="AV23" s="404">
        <v>25082055</v>
      </c>
      <c r="AW23" s="404">
        <v>27628</v>
      </c>
      <c r="AX23" s="404">
        <v>45170</v>
      </c>
      <c r="AY23" s="404">
        <v>45901</v>
      </c>
      <c r="AZ23" s="404">
        <v>52939</v>
      </c>
      <c r="BA23" s="404">
        <v>65699</v>
      </c>
      <c r="BB23" s="404">
        <v>65131</v>
      </c>
      <c r="BC23" s="404">
        <v>80729</v>
      </c>
      <c r="BD23" s="404">
        <v>82533</v>
      </c>
      <c r="BE23" s="404">
        <v>98480</v>
      </c>
      <c r="BF23" s="404">
        <v>99885</v>
      </c>
      <c r="BG23" s="404">
        <v>92809</v>
      </c>
      <c r="BH23" s="404">
        <v>128306</v>
      </c>
      <c r="BI23" s="404">
        <v>131282</v>
      </c>
      <c r="BJ23" s="404">
        <v>145898</v>
      </c>
      <c r="BK23" s="404">
        <v>169466</v>
      </c>
      <c r="BL23" s="404">
        <v>100483</v>
      </c>
    </row>
    <row r="24" spans="1:64" s="408" customFormat="1" x14ac:dyDescent="0.3">
      <c r="A24" s="406" t="s">
        <v>372</v>
      </c>
      <c r="B24" s="407"/>
      <c r="C24" s="408">
        <f>(C23*100)/C22</f>
        <v>18.020710207142713</v>
      </c>
      <c r="D24" s="408">
        <f t="shared" ref="D24:BL24" si="10">(D23*100)/D22</f>
        <v>19.220185745938554</v>
      </c>
      <c r="E24" s="408">
        <f t="shared" si="10"/>
        <v>19.56141416660742</v>
      </c>
      <c r="F24" s="408">
        <f t="shared" si="10"/>
        <v>20.678305895196456</v>
      </c>
      <c r="G24" s="408">
        <f t="shared" si="10"/>
        <v>18.55902437720674</v>
      </c>
      <c r="H24" s="408">
        <f t="shared" si="10"/>
        <v>19.011471791320446</v>
      </c>
      <c r="I24" s="408">
        <f t="shared" si="10"/>
        <v>18.798121882710465</v>
      </c>
      <c r="J24" s="408">
        <f t="shared" si="10"/>
        <v>18.347360763415697</v>
      </c>
      <c r="K24" s="408">
        <f t="shared" si="10"/>
        <v>18.327388081142686</v>
      </c>
      <c r="L24" s="408">
        <f t="shared" si="10"/>
        <v>18.370928454638534</v>
      </c>
      <c r="M24" s="408">
        <f t="shared" si="10"/>
        <v>18.370928454638534</v>
      </c>
      <c r="N24" s="408">
        <f t="shared" si="10"/>
        <v>18.605759438885919</v>
      </c>
      <c r="O24" s="408">
        <f t="shared" si="10"/>
        <v>20.213051767377895</v>
      </c>
      <c r="P24" s="408">
        <f t="shared" si="10"/>
        <v>19.950707175794015</v>
      </c>
      <c r="Q24" s="408">
        <f t="shared" si="10"/>
        <v>21.662609339532992</v>
      </c>
      <c r="R24" s="408">
        <f t="shared" si="10"/>
        <v>22.606228691522904</v>
      </c>
      <c r="S24" s="408">
        <f t="shared" si="10"/>
        <v>22.770667889748971</v>
      </c>
      <c r="T24" s="408">
        <f t="shared" si="10"/>
        <v>22.568780790862242</v>
      </c>
      <c r="U24" s="408">
        <f t="shared" si="10"/>
        <v>22.395869467915134</v>
      </c>
      <c r="V24" s="408">
        <f t="shared" si="10"/>
        <v>22.229974847445181</v>
      </c>
      <c r="W24" s="408">
        <f t="shared" si="10"/>
        <v>23.10641245760544</v>
      </c>
      <c r="X24" s="408">
        <f t="shared" si="10"/>
        <v>22.112395792083156</v>
      </c>
      <c r="Y24" s="408">
        <f t="shared" si="10"/>
        <v>21.581302689480683</v>
      </c>
      <c r="Z24" s="408">
        <f t="shared" si="10"/>
        <v>23.741523141904782</v>
      </c>
      <c r="AA24" s="408">
        <f t="shared" si="10"/>
        <v>24.309061161424733</v>
      </c>
      <c r="AB24" s="408">
        <f t="shared" si="10"/>
        <v>24.473547844318418</v>
      </c>
      <c r="AC24" s="408">
        <f t="shared" si="10"/>
        <v>23.188706822484171</v>
      </c>
      <c r="AD24" s="408">
        <f t="shared" si="10"/>
        <v>23.66282163219833</v>
      </c>
      <c r="AE24" s="408">
        <f t="shared" si="10"/>
        <v>23.06133756223981</v>
      </c>
      <c r="AF24" s="408">
        <f t="shared" si="10"/>
        <v>22.034415936456934</v>
      </c>
      <c r="AG24" s="408">
        <f t="shared" si="10"/>
        <v>22.028234782114822</v>
      </c>
      <c r="AH24" s="408">
        <f t="shared" si="10"/>
        <v>21.44709696017874</v>
      </c>
      <c r="AI24" s="408">
        <f t="shared" si="10"/>
        <v>23.343927014636758</v>
      </c>
      <c r="AJ24" s="408">
        <f t="shared" si="10"/>
        <v>20.172657635901498</v>
      </c>
      <c r="AK24" s="408">
        <f t="shared" si="10"/>
        <v>20.386392735063129</v>
      </c>
      <c r="AL24" s="408">
        <f t="shared" si="10"/>
        <v>20.554929415875879</v>
      </c>
      <c r="AM24" s="408">
        <f t="shared" si="10"/>
        <v>20.29530119939681</v>
      </c>
      <c r="AN24" s="408">
        <f t="shared" si="10"/>
        <v>21.584543133998476</v>
      </c>
      <c r="AO24" s="408">
        <f t="shared" si="10"/>
        <v>23.104636266235012</v>
      </c>
      <c r="AP24" s="408">
        <f t="shared" si="10"/>
        <v>24.305462471516623</v>
      </c>
      <c r="AQ24" s="408">
        <f t="shared" si="10"/>
        <v>24.093294642068933</v>
      </c>
      <c r="AR24" s="408">
        <f t="shared" si="10"/>
        <v>24.679913677767182</v>
      </c>
      <c r="AS24" s="408">
        <f t="shared" si="10"/>
        <v>24.642639088160429</v>
      </c>
      <c r="AT24" s="408">
        <f t="shared" si="10"/>
        <v>25.834120398781554</v>
      </c>
      <c r="AU24" s="408">
        <f t="shared" si="10"/>
        <v>26.586742813750973</v>
      </c>
      <c r="AV24" s="408">
        <f t="shared" si="10"/>
        <v>26.269101036090788</v>
      </c>
      <c r="AW24" s="408">
        <f t="shared" si="10"/>
        <v>25.322860049677828</v>
      </c>
      <c r="AX24" s="408">
        <f t="shared" si="10"/>
        <v>25.642481252093351</v>
      </c>
      <c r="AY24" s="408">
        <f t="shared" si="10"/>
        <v>26.114091630587527</v>
      </c>
      <c r="AZ24" s="408">
        <f t="shared" si="10"/>
        <v>25.668762940084076</v>
      </c>
      <c r="BA24" s="408">
        <f t="shared" si="10"/>
        <v>27.03584670400441</v>
      </c>
      <c r="BB24" s="408">
        <f t="shared" si="10"/>
        <v>27.188328358832003</v>
      </c>
      <c r="BC24" s="408">
        <f t="shared" si="10"/>
        <v>25.394783199536956</v>
      </c>
      <c r="BD24" s="408">
        <f t="shared" si="10"/>
        <v>28.442491599896613</v>
      </c>
      <c r="BE24" s="408">
        <f t="shared" si="10"/>
        <v>29.748221540878127</v>
      </c>
      <c r="BF24" s="408">
        <f t="shared" si="10"/>
        <v>30.757411062629522</v>
      </c>
      <c r="BG24" s="408">
        <f t="shared" si="10"/>
        <v>29.454478519040411</v>
      </c>
      <c r="BH24" s="408">
        <f t="shared" si="10"/>
        <v>30.196325775583304</v>
      </c>
      <c r="BI24" s="408">
        <f t="shared" si="10"/>
        <v>28.154944197098764</v>
      </c>
      <c r="BJ24" s="408">
        <f t="shared" si="10"/>
        <v>29.792065277984811</v>
      </c>
      <c r="BK24" s="408">
        <f t="shared" si="10"/>
        <v>28.816778641037544</v>
      </c>
      <c r="BL24" s="408">
        <f t="shared" si="10"/>
        <v>26.679074756528848</v>
      </c>
    </row>
    <row r="25" spans="1:64" s="408" customFormat="1" x14ac:dyDescent="0.3">
      <c r="A25" s="425" t="s">
        <v>373</v>
      </c>
      <c r="B25" s="407"/>
      <c r="C25" s="408">
        <f>(C23*100)/C13</f>
        <v>53.147829056416938</v>
      </c>
      <c r="D25" s="408">
        <f t="shared" ref="D25:BL25" si="11">(D23*100)/D13</f>
        <v>50.03819667258368</v>
      </c>
      <c r="E25" s="408">
        <f t="shared" si="11"/>
        <v>49.095687517261986</v>
      </c>
      <c r="F25" s="408">
        <f t="shared" si="11"/>
        <v>48.846029793426247</v>
      </c>
      <c r="G25" s="408">
        <f t="shared" si="11"/>
        <v>48.553312968079894</v>
      </c>
      <c r="H25" s="408">
        <f t="shared" si="11"/>
        <v>48.047902363825486</v>
      </c>
      <c r="I25" s="408">
        <f t="shared" si="11"/>
        <v>49.371253710419474</v>
      </c>
      <c r="J25" s="408">
        <f t="shared" si="11"/>
        <v>48.714703603416588</v>
      </c>
      <c r="K25" s="408">
        <f t="shared" si="11"/>
        <v>48.104040808778201</v>
      </c>
      <c r="L25" s="408">
        <f t="shared" si="11"/>
        <v>48.950028475747565</v>
      </c>
      <c r="M25" s="408">
        <f t="shared" si="11"/>
        <v>48.950028475747565</v>
      </c>
      <c r="N25" s="408">
        <f t="shared" si="11"/>
        <v>47.470304227761488</v>
      </c>
      <c r="O25" s="408">
        <f t="shared" si="11"/>
        <v>48.307823154376834</v>
      </c>
      <c r="P25" s="408">
        <f t="shared" si="11"/>
        <v>47.69034918254583</v>
      </c>
      <c r="Q25" s="408">
        <f t="shared" si="11"/>
        <v>47.346548216609428</v>
      </c>
      <c r="R25" s="408">
        <f t="shared" si="11"/>
        <v>46.133067863965756</v>
      </c>
      <c r="S25" s="408">
        <f t="shared" si="11"/>
        <v>46.021927160525244</v>
      </c>
      <c r="T25" s="408">
        <f t="shared" si="11"/>
        <v>45.352324020291377</v>
      </c>
      <c r="U25" s="408">
        <f t="shared" si="11"/>
        <v>45.597797801357395</v>
      </c>
      <c r="V25" s="408">
        <f t="shared" si="11"/>
        <v>45.502959358861077</v>
      </c>
      <c r="W25" s="408">
        <f t="shared" si="11"/>
        <v>47.07722419086253</v>
      </c>
      <c r="X25" s="408">
        <f t="shared" si="11"/>
        <v>46.008546852657439</v>
      </c>
      <c r="Y25" s="408">
        <f t="shared" si="11"/>
        <v>46.113896156015265</v>
      </c>
      <c r="Z25" s="408">
        <f t="shared" si="11"/>
        <v>44.229835634182599</v>
      </c>
      <c r="AA25" s="408">
        <f t="shared" si="11"/>
        <v>44.37445274142231</v>
      </c>
      <c r="AB25" s="408">
        <f t="shared" si="11"/>
        <v>45.531771543951606</v>
      </c>
      <c r="AC25" s="408">
        <f t="shared" si="11"/>
        <v>45.004622401968149</v>
      </c>
      <c r="AD25" s="408">
        <f t="shared" si="11"/>
        <v>43.91180163600179</v>
      </c>
      <c r="AE25" s="408">
        <f t="shared" si="11"/>
        <v>44.653597335455707</v>
      </c>
      <c r="AF25" s="408">
        <f t="shared" si="11"/>
        <v>42.565796125702555</v>
      </c>
      <c r="AG25" s="408">
        <f t="shared" si="11"/>
        <v>40.598994906936575</v>
      </c>
      <c r="AH25" s="408">
        <f t="shared" si="11"/>
        <v>39.97548735911716</v>
      </c>
      <c r="AI25" s="408">
        <f t="shared" si="11"/>
        <v>41.203799055444705</v>
      </c>
      <c r="AJ25" s="408">
        <f t="shared" si="11"/>
        <v>42.681515981198153</v>
      </c>
      <c r="AK25" s="408">
        <f t="shared" si="11"/>
        <v>47.577007375249458</v>
      </c>
      <c r="AL25" s="408">
        <f t="shared" si="11"/>
        <v>49.443677259521721</v>
      </c>
      <c r="AM25" s="408">
        <f t="shared" si="11"/>
        <v>49.625784271051202</v>
      </c>
      <c r="AN25" s="408">
        <f t="shared" si="11"/>
        <v>41.456426301217817</v>
      </c>
      <c r="AO25" s="408">
        <f t="shared" si="11"/>
        <v>43.464299312285483</v>
      </c>
      <c r="AP25" s="408">
        <f t="shared" si="11"/>
        <v>43.179439646055762</v>
      </c>
      <c r="AQ25" s="408">
        <f t="shared" si="11"/>
        <v>43.090959684967665</v>
      </c>
      <c r="AR25" s="408">
        <f t="shared" si="11"/>
        <v>42.69760092642661</v>
      </c>
      <c r="AS25" s="408">
        <f t="shared" si="11"/>
        <v>44.932448598905637</v>
      </c>
      <c r="AT25" s="408">
        <f t="shared" si="11"/>
        <v>46.608642883434776</v>
      </c>
      <c r="AU25" s="408">
        <f t="shared" si="11"/>
        <v>46.679828611995902</v>
      </c>
      <c r="AV25" s="408">
        <f t="shared" si="11"/>
        <v>46.632886870560128</v>
      </c>
      <c r="AW25" s="408">
        <f t="shared" si="11"/>
        <v>47.276647444343673</v>
      </c>
      <c r="AX25" s="408">
        <f t="shared" si="11"/>
        <v>38.691164503833143</v>
      </c>
      <c r="AY25" s="408">
        <f t="shared" si="11"/>
        <v>37.660195927208285</v>
      </c>
      <c r="AZ25" s="408">
        <f t="shared" si="11"/>
        <v>37.789278321079308</v>
      </c>
      <c r="BA25" s="408">
        <f t="shared" si="11"/>
        <v>37.024367702087375</v>
      </c>
      <c r="BB25" s="408">
        <f t="shared" si="11"/>
        <v>38.622468645299016</v>
      </c>
      <c r="BC25" s="408">
        <f t="shared" si="11"/>
        <v>39.093757415218327</v>
      </c>
      <c r="BD25" s="408">
        <f t="shared" si="11"/>
        <v>41.00672241351041</v>
      </c>
      <c r="BE25" s="408">
        <f t="shared" si="11"/>
        <v>44.170546390735311</v>
      </c>
      <c r="BF25" s="408">
        <f t="shared" si="11"/>
        <v>47.361084110554238</v>
      </c>
      <c r="BG25" s="408">
        <f t="shared" si="11"/>
        <v>42.266407384974109</v>
      </c>
      <c r="BH25" s="408">
        <f t="shared" si="11"/>
        <v>46.027902438324418</v>
      </c>
      <c r="BI25" s="408">
        <f t="shared" si="11"/>
        <v>46.002845348975747</v>
      </c>
      <c r="BJ25" s="408">
        <f t="shared" si="11"/>
        <v>49.293861664459278</v>
      </c>
      <c r="BK25" s="408">
        <f t="shared" si="11"/>
        <v>50.138463177079018</v>
      </c>
      <c r="BL25" s="408">
        <f t="shared" si="11"/>
        <v>49.006296301715267</v>
      </c>
    </row>
    <row r="26" spans="1:64" s="404" customFormat="1" x14ac:dyDescent="0.3">
      <c r="A26" s="404" t="s">
        <v>374</v>
      </c>
      <c r="B26" s="405" t="s">
        <v>375</v>
      </c>
      <c r="C26" s="404">
        <v>5295225</v>
      </c>
      <c r="D26" s="404">
        <v>4448082</v>
      </c>
      <c r="E26" s="404">
        <v>4895456</v>
      </c>
      <c r="F26" s="404">
        <v>4582422</v>
      </c>
      <c r="G26" s="404">
        <v>5237457</v>
      </c>
      <c r="H26" s="404">
        <v>5330118</v>
      </c>
      <c r="I26" s="404">
        <v>6636559</v>
      </c>
      <c r="J26" s="404">
        <v>7135334</v>
      </c>
      <c r="K26" s="404">
        <v>6989028</v>
      </c>
      <c r="L26" s="404">
        <v>7800352</v>
      </c>
      <c r="M26" s="404">
        <v>7800352</v>
      </c>
      <c r="N26" s="404">
        <v>7921425</v>
      </c>
      <c r="O26" s="404">
        <v>7720226</v>
      </c>
      <c r="P26" s="404">
        <v>7313051</v>
      </c>
      <c r="Q26" s="404">
        <v>6006444</v>
      </c>
      <c r="R26" s="404">
        <v>5138218</v>
      </c>
      <c r="S26" s="404">
        <v>5791475</v>
      </c>
      <c r="T26" s="404">
        <v>6143528</v>
      </c>
      <c r="U26" s="404">
        <v>6250076</v>
      </c>
      <c r="V26" s="404">
        <v>6348742</v>
      </c>
      <c r="W26" s="404">
        <v>6601873</v>
      </c>
      <c r="X26" s="404">
        <v>7384796</v>
      </c>
      <c r="Y26" s="404">
        <v>8677652</v>
      </c>
      <c r="Z26" s="404">
        <v>6478071</v>
      </c>
      <c r="AA26" s="404">
        <v>6662879</v>
      </c>
      <c r="AB26" s="404">
        <v>6315696</v>
      </c>
      <c r="AC26" s="404">
        <v>7284885</v>
      </c>
      <c r="AD26" s="404">
        <v>7607890</v>
      </c>
      <c r="AE26" s="404">
        <v>7413862</v>
      </c>
      <c r="AF26" s="404">
        <v>9275831</v>
      </c>
      <c r="AG26" s="404">
        <v>9684637</v>
      </c>
      <c r="AH26" s="404">
        <v>10353764</v>
      </c>
      <c r="AI26" s="404">
        <v>12147205</v>
      </c>
      <c r="AJ26" s="404">
        <v>16325204</v>
      </c>
      <c r="AK26" s="404">
        <v>18617863</v>
      </c>
      <c r="AL26" s="404">
        <v>24093138</v>
      </c>
      <c r="AM26" s="404">
        <v>24848478</v>
      </c>
      <c r="AN26" s="404">
        <v>21637601</v>
      </c>
      <c r="AO26" s="404">
        <v>22388373</v>
      </c>
      <c r="AP26" s="404">
        <v>23950813</v>
      </c>
      <c r="AQ26" s="404">
        <v>29116525</v>
      </c>
      <c r="AR26" s="404">
        <v>22076532</v>
      </c>
      <c r="AS26" s="404">
        <v>25848863</v>
      </c>
      <c r="AT26" s="404">
        <v>25566652</v>
      </c>
      <c r="AU26" s="404">
        <v>33491730</v>
      </c>
      <c r="AV26" s="404">
        <v>28372097</v>
      </c>
      <c r="AW26" s="404">
        <v>31619</v>
      </c>
      <c r="AX26" s="404">
        <v>49747</v>
      </c>
      <c r="AY26" s="404">
        <v>47704</v>
      </c>
      <c r="AZ26" s="404">
        <v>59496</v>
      </c>
      <c r="BA26" s="404">
        <v>65690</v>
      </c>
      <c r="BB26" s="404">
        <v>66250</v>
      </c>
      <c r="BC26" s="404">
        <v>94644</v>
      </c>
      <c r="BD26" s="404">
        <v>78276</v>
      </c>
      <c r="BE26" s="404">
        <v>86533</v>
      </c>
      <c r="BF26" s="404">
        <v>80461</v>
      </c>
      <c r="BG26" s="404">
        <v>78983</v>
      </c>
      <c r="BH26" s="404">
        <v>110358</v>
      </c>
      <c r="BI26" s="404">
        <v>127884</v>
      </c>
      <c r="BJ26" s="404">
        <v>124929</v>
      </c>
      <c r="BK26" s="404">
        <v>162754</v>
      </c>
      <c r="BL26" s="404">
        <v>104582</v>
      </c>
    </row>
    <row r="27" spans="1:64" s="408" customFormat="1" ht="13.8" customHeight="1" x14ac:dyDescent="0.3">
      <c r="A27" s="406" t="s">
        <v>372</v>
      </c>
      <c r="B27" s="407"/>
      <c r="C27" s="408">
        <f>(C26*100)/C22</f>
        <v>43.919840531720183</v>
      </c>
      <c r="D27" s="408">
        <f t="shared" ref="D27:BL27" si="12">(D26*100)/D22</f>
        <v>39.55216886472963</v>
      </c>
      <c r="E27" s="408">
        <f t="shared" si="12"/>
        <v>37.384952701939554</v>
      </c>
      <c r="F27" s="408">
        <f t="shared" si="12"/>
        <v>36.377427654126819</v>
      </c>
      <c r="G27" s="408">
        <f t="shared" si="12"/>
        <v>37.427064860081657</v>
      </c>
      <c r="H27" s="408">
        <f t="shared" si="12"/>
        <v>38.594476753026598</v>
      </c>
      <c r="I27" s="408">
        <f t="shared" si="12"/>
        <v>40.172483791168865</v>
      </c>
      <c r="J27" s="408">
        <f t="shared" si="12"/>
        <v>40.869071190589473</v>
      </c>
      <c r="K27" s="408">
        <f t="shared" si="12"/>
        <v>39.458272662741855</v>
      </c>
      <c r="L27" s="408">
        <f t="shared" si="12"/>
        <v>39.96254960832065</v>
      </c>
      <c r="M27" s="408">
        <f t="shared" si="12"/>
        <v>39.96254960832065</v>
      </c>
      <c r="N27" s="408">
        <f t="shared" si="12"/>
        <v>39.38881642385244</v>
      </c>
      <c r="O27" s="408">
        <f t="shared" si="12"/>
        <v>36.710198679099207</v>
      </c>
      <c r="P27" s="408">
        <f t="shared" si="12"/>
        <v>39.185266142617621</v>
      </c>
      <c r="Q27" s="408">
        <f t="shared" si="12"/>
        <v>35.56901148374881</v>
      </c>
      <c r="R27" s="408">
        <f t="shared" si="12"/>
        <v>33.82640011523398</v>
      </c>
      <c r="S27" s="408">
        <f t="shared" si="12"/>
        <v>33.606958152990977</v>
      </c>
      <c r="T27" s="408">
        <f t="shared" si="12"/>
        <v>35.386379079559752</v>
      </c>
      <c r="U27" s="408">
        <f t="shared" si="12"/>
        <v>33.692327455468316</v>
      </c>
      <c r="V27" s="408">
        <f t="shared" si="12"/>
        <v>34.312529532863138</v>
      </c>
      <c r="W27" s="408">
        <f t="shared" si="12"/>
        <v>34.097309561029235</v>
      </c>
      <c r="X27" s="408">
        <f t="shared" si="12"/>
        <v>35.374280525458374</v>
      </c>
      <c r="Y27" s="408">
        <f t="shared" si="12"/>
        <v>37.193226086706808</v>
      </c>
      <c r="Z27" s="408">
        <f t="shared" si="12"/>
        <v>32.265159727226418</v>
      </c>
      <c r="AA27" s="408">
        <f t="shared" si="12"/>
        <v>32.962265707895689</v>
      </c>
      <c r="AB27" s="408">
        <f t="shared" si="12"/>
        <v>32.051126748262263</v>
      </c>
      <c r="AC27" s="408">
        <f t="shared" si="12"/>
        <v>34.140915020023016</v>
      </c>
      <c r="AD27" s="408">
        <f t="shared" si="12"/>
        <v>31.718845227224534</v>
      </c>
      <c r="AE27" s="408">
        <f t="shared" si="12"/>
        <v>31.879605165417768</v>
      </c>
      <c r="AF27" s="408">
        <f t="shared" si="12"/>
        <v>32.982443427020797</v>
      </c>
      <c r="AG27" s="408">
        <f t="shared" si="12"/>
        <v>33.135041388706227</v>
      </c>
      <c r="AH27" s="408">
        <f t="shared" si="12"/>
        <v>33.983292009684241</v>
      </c>
      <c r="AI27" s="408">
        <f t="shared" si="12"/>
        <v>33.46894174849249</v>
      </c>
      <c r="AJ27" s="408">
        <f t="shared" si="12"/>
        <v>36.946990523605756</v>
      </c>
      <c r="AK27" s="408">
        <f t="shared" si="12"/>
        <v>36.191067225431205</v>
      </c>
      <c r="AL27" s="408">
        <f t="shared" si="12"/>
        <v>37.092868723219134</v>
      </c>
      <c r="AM27" s="408">
        <f t="shared" si="12"/>
        <v>36.487515696282813</v>
      </c>
      <c r="AN27" s="408">
        <f t="shared" si="12"/>
        <v>34.959507667733398</v>
      </c>
      <c r="AO27" s="408">
        <f t="shared" si="12"/>
        <v>34.307177345552887</v>
      </c>
      <c r="AP27" s="408">
        <f t="shared" si="12"/>
        <v>32.451140301814085</v>
      </c>
      <c r="AQ27" s="408">
        <f t="shared" si="12"/>
        <v>36.413002038683651</v>
      </c>
      <c r="AR27" s="408">
        <f t="shared" si="12"/>
        <v>31.90516549610896</v>
      </c>
      <c r="AS27" s="408">
        <f t="shared" si="12"/>
        <v>31.729839259138391</v>
      </c>
      <c r="AT27" s="408">
        <f t="shared" si="12"/>
        <v>31.043059289662676</v>
      </c>
      <c r="AU27" s="408">
        <f t="shared" si="12"/>
        <v>35.667300508630539</v>
      </c>
      <c r="AV27" s="408">
        <f t="shared" si="12"/>
        <v>29.714849229808657</v>
      </c>
      <c r="AW27" s="408">
        <f t="shared" si="12"/>
        <v>28.980871286765716</v>
      </c>
      <c r="AX27" s="408">
        <f t="shared" si="12"/>
        <v>28.240790676287091</v>
      </c>
      <c r="AY27" s="408">
        <f t="shared" si="12"/>
        <v>27.139858110837395</v>
      </c>
      <c r="AZ27" s="408">
        <f t="shared" si="12"/>
        <v>28.848084019026469</v>
      </c>
      <c r="BA27" s="408">
        <f t="shared" si="12"/>
        <v>27.032143106988688</v>
      </c>
      <c r="BB27" s="408">
        <f t="shared" si="12"/>
        <v>27.655444469954709</v>
      </c>
      <c r="BC27" s="408">
        <f t="shared" si="12"/>
        <v>29.772000905956666</v>
      </c>
      <c r="BD27" s="408">
        <f t="shared" si="12"/>
        <v>26.975445851641251</v>
      </c>
      <c r="BE27" s="408">
        <f t="shared" si="12"/>
        <v>26.1393466145086</v>
      </c>
      <c r="BF27" s="408">
        <f t="shared" si="12"/>
        <v>24.776213160236612</v>
      </c>
      <c r="BG27" s="408">
        <f t="shared" si="12"/>
        <v>25.06656764828162</v>
      </c>
      <c r="BH27" s="408">
        <f t="shared" si="12"/>
        <v>25.972332704174569</v>
      </c>
      <c r="BI27" s="408">
        <f t="shared" si="12"/>
        <v>27.426203772807987</v>
      </c>
      <c r="BJ27" s="408">
        <f t="shared" si="12"/>
        <v>25.510239503717422</v>
      </c>
      <c r="BK27" s="408">
        <f t="shared" si="12"/>
        <v>27.675439267719923</v>
      </c>
      <c r="BL27" s="408">
        <f t="shared" si="12"/>
        <v>27.767393451502247</v>
      </c>
    </row>
    <row r="28" spans="1:64" s="408" customFormat="1" x14ac:dyDescent="0.3">
      <c r="A28" s="406" t="s">
        <v>376</v>
      </c>
      <c r="B28" s="407"/>
      <c r="C28" s="408">
        <f>(C26*100)/C15</f>
        <v>34.089574711515951</v>
      </c>
      <c r="D28" s="408">
        <f t="shared" ref="D28:BL28" si="13">(D26*100)/D15</f>
        <v>34.042539838910123</v>
      </c>
      <c r="E28" s="408">
        <f t="shared" si="13"/>
        <v>22.779365334328986</v>
      </c>
      <c r="F28" s="408">
        <f t="shared" si="13"/>
        <v>23.866417038531651</v>
      </c>
      <c r="G28" s="408">
        <f t="shared" si="13"/>
        <v>31.069693082301995</v>
      </c>
      <c r="H28" s="408">
        <f t="shared" si="13"/>
        <v>27.209473955520082</v>
      </c>
      <c r="I28" s="408">
        <f t="shared" si="13"/>
        <v>30.18854973249266</v>
      </c>
      <c r="J28" s="408">
        <f t="shared" si="13"/>
        <v>32.021467515326727</v>
      </c>
      <c r="K28" s="408">
        <f t="shared" si="13"/>
        <v>29.676326373401423</v>
      </c>
      <c r="L28" s="408">
        <f t="shared" si="13"/>
        <v>27.898671732646076</v>
      </c>
      <c r="M28" s="408">
        <f t="shared" si="13"/>
        <v>27.898671732646076</v>
      </c>
      <c r="N28" s="408">
        <f t="shared" si="13"/>
        <v>24.924012741430751</v>
      </c>
      <c r="O28" s="408">
        <f t="shared" si="13"/>
        <v>25.691731278480962</v>
      </c>
      <c r="P28" s="408">
        <f t="shared" si="13"/>
        <v>24.622367633727851</v>
      </c>
      <c r="Q28" s="408">
        <f t="shared" si="13"/>
        <v>24.696718671222325</v>
      </c>
      <c r="R28" s="408">
        <f t="shared" si="13"/>
        <v>23.37700389134622</v>
      </c>
      <c r="S28" s="408">
        <f t="shared" si="13"/>
        <v>22.262548131940619</v>
      </c>
      <c r="T28" s="408">
        <f t="shared" si="13"/>
        <v>24.209874439064279</v>
      </c>
      <c r="U28" s="408">
        <f t="shared" si="13"/>
        <v>23.839252312493784</v>
      </c>
      <c r="V28" s="408">
        <f t="shared" si="13"/>
        <v>21.379472124803808</v>
      </c>
      <c r="W28" s="408">
        <f t="shared" si="13"/>
        <v>22.100800873175853</v>
      </c>
      <c r="X28" s="408">
        <f t="shared" si="13"/>
        <v>23.241653466658398</v>
      </c>
      <c r="Y28" s="408">
        <f t="shared" si="13"/>
        <v>22.20348516583698</v>
      </c>
      <c r="Z28" s="408">
        <f t="shared" si="13"/>
        <v>22.277937854519852</v>
      </c>
      <c r="AA28" s="408">
        <f t="shared" si="13"/>
        <v>21.253757115576413</v>
      </c>
      <c r="AB28" s="408">
        <f t="shared" si="13"/>
        <v>23.139196292626295</v>
      </c>
      <c r="AC28" s="408">
        <f t="shared" si="13"/>
        <v>26.25247168129825</v>
      </c>
      <c r="AD28" s="408">
        <f t="shared" si="13"/>
        <v>23.372359511901397</v>
      </c>
      <c r="AE28" s="408">
        <f t="shared" si="13"/>
        <v>21.974560371678717</v>
      </c>
      <c r="AF28" s="408">
        <f t="shared" si="13"/>
        <v>23.877855490624476</v>
      </c>
      <c r="AG28" s="408">
        <f t="shared" si="13"/>
        <v>22.483095491107946</v>
      </c>
      <c r="AH28" s="408">
        <f t="shared" si="13"/>
        <v>23.449414051374955</v>
      </c>
      <c r="AI28" s="408">
        <f t="shared" si="13"/>
        <v>22.749345009897304</v>
      </c>
      <c r="AJ28" s="408">
        <f t="shared" si="13"/>
        <v>25.943556965165239</v>
      </c>
      <c r="AK28" s="408">
        <f t="shared" si="13"/>
        <v>27.992765189686359</v>
      </c>
      <c r="AL28" s="408">
        <f t="shared" si="13"/>
        <v>29.990564845334191</v>
      </c>
      <c r="AM28" s="408">
        <f t="shared" si="13"/>
        <v>28.93370439831471</v>
      </c>
      <c r="AN28" s="408">
        <f t="shared" si="13"/>
        <v>29.182735359904292</v>
      </c>
      <c r="AO28" s="408">
        <f t="shared" si="13"/>
        <v>30.693713389791476</v>
      </c>
      <c r="AP28" s="408">
        <f t="shared" si="13"/>
        <v>27.197874799543136</v>
      </c>
      <c r="AQ28" s="408">
        <f t="shared" si="13"/>
        <v>28.82014496956489</v>
      </c>
      <c r="AR28" s="408">
        <f t="shared" si="13"/>
        <v>26.692857827901815</v>
      </c>
      <c r="AS28" s="408">
        <f t="shared" si="13"/>
        <v>27.953357215021533</v>
      </c>
      <c r="AT28" s="408">
        <f t="shared" si="13"/>
        <v>24.75603926022173</v>
      </c>
      <c r="AU28" s="408">
        <f t="shared" si="13"/>
        <v>26.22939411208791</v>
      </c>
      <c r="AV28" s="408">
        <f t="shared" si="13"/>
        <v>23.459433946928446</v>
      </c>
      <c r="AW28" s="408">
        <f t="shared" si="13"/>
        <v>24.740227222935118</v>
      </c>
      <c r="AX28" s="408">
        <f t="shared" si="13"/>
        <v>21.356876685041129</v>
      </c>
      <c r="AY28" s="408">
        <f t="shared" si="13"/>
        <v>21.669846461342782</v>
      </c>
      <c r="AZ28" s="408">
        <f t="shared" si="13"/>
        <v>24.305212286600188</v>
      </c>
      <c r="BA28" s="408">
        <f t="shared" si="13"/>
        <v>21.404157013779599</v>
      </c>
      <c r="BB28" s="408">
        <f t="shared" si="13"/>
        <v>20.290778338943287</v>
      </c>
      <c r="BC28" s="408">
        <f t="shared" si="13"/>
        <v>22.395222049748231</v>
      </c>
      <c r="BD28" s="408">
        <f t="shared" si="13"/>
        <v>20.228238285732004</v>
      </c>
      <c r="BE28" s="408">
        <f t="shared" si="13"/>
        <v>22.135844345873046</v>
      </c>
      <c r="BF28" s="408">
        <f t="shared" si="13"/>
        <v>23.29050242136007</v>
      </c>
      <c r="BG28" s="408">
        <f t="shared" si="13"/>
        <v>23.766580005295971</v>
      </c>
      <c r="BH28" s="408">
        <f t="shared" si="13"/>
        <v>27.752616000543192</v>
      </c>
      <c r="BI28" s="408">
        <f t="shared" si="13"/>
        <v>31.696429677915059</v>
      </c>
      <c r="BJ28" s="408">
        <f t="shared" si="13"/>
        <v>33.716207280902275</v>
      </c>
      <c r="BK28" s="408">
        <f t="shared" si="13"/>
        <v>35.262714306451997</v>
      </c>
      <c r="BL28" s="408">
        <f t="shared" si="13"/>
        <v>31.23258543403146</v>
      </c>
    </row>
    <row r="29" spans="1:64" s="404" customFormat="1" x14ac:dyDescent="0.3">
      <c r="A29" s="404" t="s">
        <v>377</v>
      </c>
      <c r="B29" s="405" t="s">
        <v>378</v>
      </c>
      <c r="C29" s="404">
        <v>2056861</v>
      </c>
      <c r="D29" s="404">
        <v>1185210</v>
      </c>
      <c r="E29" s="404">
        <v>1180843</v>
      </c>
      <c r="F29" s="404">
        <v>820133</v>
      </c>
      <c r="G29" s="404">
        <v>1230108</v>
      </c>
      <c r="H29" s="404">
        <v>1409625</v>
      </c>
      <c r="I29" s="404">
        <v>1704870</v>
      </c>
      <c r="J29" s="404">
        <v>1997445</v>
      </c>
      <c r="K29" s="404">
        <v>1622248</v>
      </c>
      <c r="L29" s="404">
        <v>1887437</v>
      </c>
      <c r="M29" s="404">
        <v>1887437</v>
      </c>
      <c r="N29" s="404">
        <v>2445667</v>
      </c>
      <c r="O29" s="404">
        <v>2145123</v>
      </c>
      <c r="P29" s="404">
        <v>1927565</v>
      </c>
      <c r="Q29" s="404">
        <v>1705329</v>
      </c>
      <c r="R29" s="404">
        <v>1474509</v>
      </c>
      <c r="S29" s="404">
        <v>1539011</v>
      </c>
      <c r="T29" s="404">
        <v>1251605</v>
      </c>
      <c r="U29" s="404">
        <v>1558353</v>
      </c>
      <c r="V29" s="404">
        <v>1482135</v>
      </c>
      <c r="W29" s="404">
        <v>1582104</v>
      </c>
      <c r="X29" s="404">
        <v>2056397</v>
      </c>
      <c r="Y29" s="404">
        <v>2535360</v>
      </c>
      <c r="Z29" s="404">
        <v>1623255</v>
      </c>
      <c r="AA29" s="404">
        <v>1544137</v>
      </c>
      <c r="AB29" s="404">
        <v>1479098</v>
      </c>
      <c r="AC29" s="404">
        <v>1834788</v>
      </c>
      <c r="AD29" s="404">
        <v>1546052</v>
      </c>
      <c r="AE29" s="404">
        <v>1119361</v>
      </c>
      <c r="AF29" s="404">
        <v>2025375</v>
      </c>
      <c r="AG29" s="404">
        <v>1996873</v>
      </c>
      <c r="AH29" s="404">
        <v>1927357</v>
      </c>
      <c r="AI29" s="404">
        <v>2481229</v>
      </c>
      <c r="AJ29" s="404">
        <v>3572189</v>
      </c>
      <c r="AK29" s="404">
        <v>4235653</v>
      </c>
      <c r="AL29" s="404">
        <v>5750362</v>
      </c>
      <c r="AM29" s="404">
        <v>5271746</v>
      </c>
      <c r="AN29" s="404">
        <v>4714575</v>
      </c>
      <c r="AO29" s="404">
        <v>5246265</v>
      </c>
      <c r="AP29" s="404">
        <v>5110232</v>
      </c>
      <c r="AQ29" s="404">
        <v>4630230</v>
      </c>
      <c r="AR29" s="404">
        <v>4662596</v>
      </c>
      <c r="AS29" s="404">
        <v>5570096</v>
      </c>
      <c r="AT29" s="404">
        <v>5137837</v>
      </c>
      <c r="AU29" s="404">
        <v>5303021</v>
      </c>
      <c r="AV29" s="404">
        <v>5167685</v>
      </c>
      <c r="AW29" s="404">
        <v>5865</v>
      </c>
      <c r="AX29" s="404">
        <v>7773</v>
      </c>
      <c r="AY29" s="404">
        <v>7209</v>
      </c>
      <c r="AZ29" s="404">
        <v>9274</v>
      </c>
      <c r="BA29" s="404">
        <v>9106</v>
      </c>
      <c r="BB29" s="404">
        <v>9354</v>
      </c>
      <c r="BC29" s="404">
        <v>20667</v>
      </c>
      <c r="BD29" s="404">
        <v>13604</v>
      </c>
      <c r="BE29" s="404">
        <v>17921</v>
      </c>
      <c r="BF29" s="404">
        <v>15291</v>
      </c>
      <c r="BG29" s="404">
        <v>14935</v>
      </c>
      <c r="BH29" s="404">
        <v>22713</v>
      </c>
      <c r="BI29" s="404">
        <v>29911</v>
      </c>
      <c r="BJ29" s="404">
        <v>19413</v>
      </c>
      <c r="BK29" s="404">
        <v>47665</v>
      </c>
      <c r="BL29" s="404">
        <v>35629</v>
      </c>
    </row>
    <row r="30" spans="1:64" s="408" customFormat="1" x14ac:dyDescent="0.3">
      <c r="A30" s="406" t="s">
        <v>372</v>
      </c>
      <c r="B30" s="407"/>
      <c r="C30" s="408">
        <f>(C29*100)/C22</f>
        <v>17.060088497828612</v>
      </c>
      <c r="D30" s="408">
        <f t="shared" ref="D30:BL30" si="14">(D29*100)/D22</f>
        <v>10.538840349653222</v>
      </c>
      <c r="E30" s="408">
        <f t="shared" si="14"/>
        <v>9.0177012526343621</v>
      </c>
      <c r="F30" s="408">
        <f t="shared" si="14"/>
        <v>6.5106026625793065</v>
      </c>
      <c r="G30" s="408">
        <f t="shared" si="14"/>
        <v>8.7903980693121344</v>
      </c>
      <c r="H30" s="408">
        <f t="shared" si="14"/>
        <v>10.206854574886544</v>
      </c>
      <c r="I30" s="408">
        <f t="shared" si="14"/>
        <v>10.319935743967628</v>
      </c>
      <c r="J30" s="408">
        <f t="shared" si="14"/>
        <v>11.440770944189438</v>
      </c>
      <c r="K30" s="408">
        <f t="shared" si="14"/>
        <v>9.1587991793118668</v>
      </c>
      <c r="L30" s="408">
        <f t="shared" si="14"/>
        <v>9.6696655157459421</v>
      </c>
      <c r="M30" s="408">
        <f t="shared" si="14"/>
        <v>9.6696655157459421</v>
      </c>
      <c r="N30" s="408">
        <f t="shared" si="14"/>
        <v>12.160934238078871</v>
      </c>
      <c r="O30" s="408">
        <f t="shared" si="14"/>
        <v>10.200205475993231</v>
      </c>
      <c r="P30" s="408">
        <f t="shared" si="14"/>
        <v>10.32840431882599</v>
      </c>
      <c r="Q30" s="408">
        <f t="shared" si="14"/>
        <v>10.098631866803366</v>
      </c>
      <c r="R30" s="408">
        <f t="shared" si="14"/>
        <v>9.7071263631697882</v>
      </c>
      <c r="S30" s="408">
        <f t="shared" si="14"/>
        <v>8.9306227297869363</v>
      </c>
      <c r="T30" s="408">
        <f t="shared" si="14"/>
        <v>7.209175084393264</v>
      </c>
      <c r="U30" s="408">
        <f t="shared" si="14"/>
        <v>8.4006241791638079</v>
      </c>
      <c r="V30" s="408">
        <f t="shared" si="14"/>
        <v>8.0103744898107543</v>
      </c>
      <c r="W30" s="408">
        <f t="shared" si="14"/>
        <v>8.1712401686222389</v>
      </c>
      <c r="X30" s="408">
        <f t="shared" si="14"/>
        <v>9.8504500800984935</v>
      </c>
      <c r="Y30" s="408">
        <f t="shared" si="14"/>
        <v>10.866789506100611</v>
      </c>
      <c r="Z30" s="408">
        <f t="shared" si="14"/>
        <v>8.084903955671205</v>
      </c>
      <c r="AA30" s="408">
        <f t="shared" si="14"/>
        <v>7.6390782548194149</v>
      </c>
      <c r="AB30" s="408">
        <f t="shared" si="14"/>
        <v>7.5061810244035199</v>
      </c>
      <c r="AC30" s="408">
        <f t="shared" si="14"/>
        <v>8.5988098903082175</v>
      </c>
      <c r="AD30" s="408">
        <f t="shared" si="14"/>
        <v>6.4458061435221783</v>
      </c>
      <c r="AE30" s="408">
        <f t="shared" si="14"/>
        <v>4.8132520834036558</v>
      </c>
      <c r="AF30" s="408">
        <f t="shared" si="14"/>
        <v>7.2017069258810613</v>
      </c>
      <c r="AG30" s="408">
        <f t="shared" si="14"/>
        <v>6.8321063043447019</v>
      </c>
      <c r="AH30" s="408">
        <f t="shared" si="14"/>
        <v>6.3260023830858998</v>
      </c>
      <c r="AI30" s="408">
        <f t="shared" si="14"/>
        <v>6.8364787509283227</v>
      </c>
      <c r="AJ30" s="408">
        <f t="shared" si="14"/>
        <v>8.0845319379487517</v>
      </c>
      <c r="AK30" s="408">
        <f t="shared" si="14"/>
        <v>8.2336411255469741</v>
      </c>
      <c r="AL30" s="408">
        <f t="shared" si="14"/>
        <v>8.8530361954921695</v>
      </c>
      <c r="AM30" s="408">
        <f t="shared" si="14"/>
        <v>7.74103407548004</v>
      </c>
      <c r="AN30" s="408">
        <f t="shared" si="14"/>
        <v>7.6172594578578368</v>
      </c>
      <c r="AO30" s="408">
        <f t="shared" si="14"/>
        <v>8.039197120611087</v>
      </c>
      <c r="AP30" s="408">
        <f t="shared" si="14"/>
        <v>6.9238925462288066</v>
      </c>
      <c r="AQ30" s="408">
        <f t="shared" si="14"/>
        <v>5.790545898920775</v>
      </c>
      <c r="AR30" s="408">
        <f t="shared" si="14"/>
        <v>6.7384178376157839</v>
      </c>
      <c r="AS30" s="408">
        <f t="shared" si="14"/>
        <v>6.8373703995401929</v>
      </c>
      <c r="AT30" s="408">
        <f t="shared" si="14"/>
        <v>6.238367800822048</v>
      </c>
      <c r="AU30" s="408">
        <f t="shared" si="14"/>
        <v>5.6474969674775961</v>
      </c>
      <c r="AV30" s="408">
        <f t="shared" si="14"/>
        <v>5.4122534771449473</v>
      </c>
      <c r="AW30" s="408">
        <f t="shared" si="14"/>
        <v>5.3756541983263526</v>
      </c>
      <c r="AX30" s="408">
        <f t="shared" si="14"/>
        <v>4.4126412834297462</v>
      </c>
      <c r="AY30" s="408">
        <f t="shared" si="14"/>
        <v>4.1013591548093826</v>
      </c>
      <c r="AZ30" s="408">
        <f t="shared" si="14"/>
        <v>4.4967246738007844</v>
      </c>
      <c r="BA30" s="408">
        <f t="shared" si="14"/>
        <v>3.7472171583534633</v>
      </c>
      <c r="BB30" s="408">
        <f t="shared" si="14"/>
        <v>3.9047400388219824</v>
      </c>
      <c r="BC30" s="408">
        <f t="shared" si="14"/>
        <v>6.5011827767571786</v>
      </c>
      <c r="BD30" s="408">
        <f t="shared" si="14"/>
        <v>4.6882053932971486</v>
      </c>
      <c r="BE30" s="408">
        <f t="shared" si="14"/>
        <v>5.41346342642239</v>
      </c>
      <c r="BF30" s="408">
        <f t="shared" si="14"/>
        <v>4.7085305357027387</v>
      </c>
      <c r="BG30" s="408">
        <f t="shared" si="14"/>
        <v>4.7398704509462286</v>
      </c>
      <c r="BH30" s="408">
        <f t="shared" si="14"/>
        <v>5.3454175747106421</v>
      </c>
      <c r="BI30" s="408">
        <f t="shared" si="14"/>
        <v>6.414760103284693</v>
      </c>
      <c r="BJ30" s="408">
        <f t="shared" si="14"/>
        <v>3.9640938411871249</v>
      </c>
      <c r="BK30" s="408">
        <f t="shared" si="14"/>
        <v>8.1051759876615641</v>
      </c>
      <c r="BL30" s="408">
        <f t="shared" si="14"/>
        <v>9.4597967268131562</v>
      </c>
    </row>
    <row r="31" spans="1:64" s="408" customFormat="1" x14ac:dyDescent="0.3">
      <c r="A31" s="406" t="s">
        <v>379</v>
      </c>
      <c r="B31" s="407"/>
      <c r="C31" s="408">
        <f>(C29*100)/C17</f>
        <v>33.072311860979497</v>
      </c>
      <c r="D31" s="408">
        <f t="shared" ref="D31:BL31" si="15">(D29*100)/D17</f>
        <v>25.602928542466437</v>
      </c>
      <c r="E31" s="408">
        <f t="shared" si="15"/>
        <v>11.887050955016479</v>
      </c>
      <c r="F31" s="408">
        <f t="shared" si="15"/>
        <v>10.075188025345062</v>
      </c>
      <c r="G31" s="408">
        <f t="shared" si="15"/>
        <v>21.701311032224851</v>
      </c>
      <c r="H31" s="408">
        <f t="shared" si="15"/>
        <v>19.677059615994253</v>
      </c>
      <c r="I31" s="408">
        <f t="shared" si="15"/>
        <v>21.099675163986682</v>
      </c>
      <c r="J31" s="408">
        <f t="shared" si="15"/>
        <v>26.217348658074489</v>
      </c>
      <c r="K31" s="408">
        <f t="shared" si="15"/>
        <v>19.736728926810923</v>
      </c>
      <c r="L31" s="408">
        <f t="shared" si="15"/>
        <v>18.588294292016439</v>
      </c>
      <c r="M31" s="408">
        <f t="shared" si="15"/>
        <v>18.588294292016439</v>
      </c>
      <c r="N31" s="408">
        <f t="shared" si="15"/>
        <v>17.210523352779322</v>
      </c>
      <c r="O31" s="408">
        <f t="shared" si="15"/>
        <v>18.576385701592887</v>
      </c>
      <c r="P31" s="408">
        <f t="shared" si="15"/>
        <v>15.520318128819207</v>
      </c>
      <c r="Q31" s="408">
        <f t="shared" si="15"/>
        <v>18.778447162358734</v>
      </c>
      <c r="R31" s="408">
        <f t="shared" si="15"/>
        <v>17.743596309595166</v>
      </c>
      <c r="S31" s="408">
        <f t="shared" si="15"/>
        <v>16.493834522259874</v>
      </c>
      <c r="T31" s="408">
        <f t="shared" si="15"/>
        <v>14.951097944471156</v>
      </c>
      <c r="U31" s="408">
        <f t="shared" si="15"/>
        <v>17.411210927920173</v>
      </c>
      <c r="V31" s="408">
        <f t="shared" si="15"/>
        <v>12.823413454774936</v>
      </c>
      <c r="W31" s="408">
        <f t="shared" si="15"/>
        <v>14.526331330630988</v>
      </c>
      <c r="X31" s="408">
        <f t="shared" si="15"/>
        <v>16.911925861114266</v>
      </c>
      <c r="Y31" s="408">
        <f t="shared" si="15"/>
        <v>16.989131782969633</v>
      </c>
      <c r="Z31" s="408">
        <f t="shared" si="15"/>
        <v>15.479641889970482</v>
      </c>
      <c r="AA31" s="408">
        <f t="shared" si="15"/>
        <v>12.549610858416376</v>
      </c>
      <c r="AB31" s="408">
        <f t="shared" si="15"/>
        <v>16.604222536622569</v>
      </c>
      <c r="AC31" s="408">
        <f t="shared" si="15"/>
        <v>20.012399304731456</v>
      </c>
      <c r="AD31" s="408">
        <f t="shared" si="15"/>
        <v>15.415279238490877</v>
      </c>
      <c r="AE31" s="408">
        <f t="shared" si="15"/>
        <v>9.8930280181128083</v>
      </c>
      <c r="AF31" s="408">
        <f t="shared" si="15"/>
        <v>17.000508829646488</v>
      </c>
      <c r="AG31" s="408">
        <f t="shared" si="15"/>
        <v>13.747543253471802</v>
      </c>
      <c r="AH31" s="408">
        <f t="shared" si="15"/>
        <v>13.747432195700926</v>
      </c>
      <c r="AI31" s="408">
        <f t="shared" si="15"/>
        <v>14.55443319028954</v>
      </c>
      <c r="AJ31" s="408">
        <f t="shared" si="15"/>
        <v>17.304227341490012</v>
      </c>
      <c r="AK31" s="408">
        <f t="shared" si="15"/>
        <v>21.024588920970505</v>
      </c>
      <c r="AL31" s="408">
        <f t="shared" si="15"/>
        <v>23.448221024104885</v>
      </c>
      <c r="AM31" s="408">
        <f t="shared" si="15"/>
        <v>19.624621569406571</v>
      </c>
      <c r="AN31" s="408">
        <f t="shared" si="15"/>
        <v>23.08833851035401</v>
      </c>
      <c r="AO31" s="408">
        <f t="shared" si="15"/>
        <v>24.696190068396422</v>
      </c>
      <c r="AP31" s="408">
        <f t="shared" si="15"/>
        <v>18.420979873055291</v>
      </c>
      <c r="AQ31" s="408">
        <f t="shared" si="15"/>
        <v>17.937989861006468</v>
      </c>
      <c r="AR31" s="408">
        <f t="shared" si="15"/>
        <v>18.518841704359264</v>
      </c>
      <c r="AS31" s="408">
        <f t="shared" si="15"/>
        <v>23.853162292406122</v>
      </c>
      <c r="AT31" s="408">
        <f t="shared" si="15"/>
        <v>16.64715256941626</v>
      </c>
      <c r="AU31" s="408">
        <f t="shared" si="15"/>
        <v>17.778664714586174</v>
      </c>
      <c r="AV31" s="408">
        <f t="shared" si="15"/>
        <v>16.983739346022418</v>
      </c>
      <c r="AW31" s="408">
        <f t="shared" si="15"/>
        <v>17.844646606018195</v>
      </c>
      <c r="AX31" s="408">
        <f t="shared" si="15"/>
        <v>16.513702995538559</v>
      </c>
      <c r="AY31" s="408">
        <f t="shared" si="15"/>
        <v>16.229906794542753</v>
      </c>
      <c r="AZ31" s="408">
        <f t="shared" si="15"/>
        <v>20.432263323712792</v>
      </c>
      <c r="BA31" s="408">
        <f t="shared" si="15"/>
        <v>16.461188040059294</v>
      </c>
      <c r="BB31" s="408">
        <f t="shared" si="15"/>
        <v>15.446859105621243</v>
      </c>
      <c r="BC31" s="408">
        <f t="shared" si="15"/>
        <v>15.156982244615079</v>
      </c>
      <c r="BD31" s="408">
        <f t="shared" si="15"/>
        <v>11.320063906270803</v>
      </c>
      <c r="BE31" s="408">
        <f t="shared" si="15"/>
        <v>15.544144816160845</v>
      </c>
      <c r="BF31" s="408">
        <f t="shared" si="15"/>
        <v>16.913513334144479</v>
      </c>
      <c r="BG31" s="408">
        <f t="shared" si="15"/>
        <v>15.880864276296201</v>
      </c>
      <c r="BH31" s="408">
        <f t="shared" si="15"/>
        <v>20.726565922032414</v>
      </c>
      <c r="BI31" s="408">
        <f t="shared" si="15"/>
        <v>28.669606057701525</v>
      </c>
      <c r="BJ31" s="408">
        <f t="shared" si="15"/>
        <v>28.209189456246911</v>
      </c>
      <c r="BK31" s="408">
        <f t="shared" si="15"/>
        <v>32.951725186828988</v>
      </c>
      <c r="BL31" s="408">
        <f t="shared" si="15"/>
        <v>27.536131076590152</v>
      </c>
    </row>
    <row r="32" spans="1:64" s="404" customFormat="1" x14ac:dyDescent="0.3">
      <c r="A32" s="404" t="s">
        <v>380</v>
      </c>
      <c r="B32" s="405" t="s">
        <v>381</v>
      </c>
      <c r="C32" s="404">
        <f>C22-(C23+C26)</f>
        <v>4588663</v>
      </c>
      <c r="D32" s="404">
        <f t="shared" ref="D32:BL32" si="16">D22-(D23+D26)</f>
        <v>4636508</v>
      </c>
      <c r="E32" s="404">
        <f t="shared" si="16"/>
        <v>5637754</v>
      </c>
      <c r="F32" s="404">
        <f t="shared" si="16"/>
        <v>5409639</v>
      </c>
      <c r="G32" s="404">
        <f t="shared" si="16"/>
        <v>6159205</v>
      </c>
      <c r="H32" s="404">
        <f t="shared" si="16"/>
        <v>5854861</v>
      </c>
      <c r="I32" s="404">
        <f t="shared" si="16"/>
        <v>6778122</v>
      </c>
      <c r="J32" s="404">
        <f t="shared" si="16"/>
        <v>7120406</v>
      </c>
      <c r="K32" s="404">
        <f t="shared" si="16"/>
        <v>7477195</v>
      </c>
      <c r="L32" s="404">
        <f t="shared" si="16"/>
        <v>8132953</v>
      </c>
      <c r="M32" s="404">
        <f t="shared" si="16"/>
        <v>8132953</v>
      </c>
      <c r="N32" s="404">
        <f t="shared" si="16"/>
        <v>8447647</v>
      </c>
      <c r="O32" s="404">
        <f t="shared" si="16"/>
        <v>9059124</v>
      </c>
      <c r="P32" s="404">
        <f t="shared" si="16"/>
        <v>7626354</v>
      </c>
      <c r="Q32" s="404">
        <f t="shared" si="16"/>
        <v>7222182</v>
      </c>
      <c r="R32" s="404">
        <f t="shared" si="16"/>
        <v>6617868</v>
      </c>
      <c r="S32" s="404">
        <f t="shared" si="16"/>
        <v>7517428</v>
      </c>
      <c r="T32" s="404">
        <f t="shared" si="16"/>
        <v>7299522</v>
      </c>
      <c r="U32" s="404">
        <f t="shared" si="16"/>
        <v>8145834</v>
      </c>
      <c r="V32" s="404">
        <f t="shared" si="16"/>
        <v>8040807</v>
      </c>
      <c r="W32" s="404">
        <f t="shared" si="16"/>
        <v>8286155</v>
      </c>
      <c r="X32" s="404">
        <f t="shared" si="16"/>
        <v>8875155</v>
      </c>
      <c r="Y32" s="404">
        <f t="shared" si="16"/>
        <v>9618426</v>
      </c>
      <c r="Z32" s="404">
        <f t="shared" si="16"/>
        <v>8832804</v>
      </c>
      <c r="AA32" s="404">
        <f t="shared" si="16"/>
        <v>8637027</v>
      </c>
      <c r="AB32" s="404">
        <f t="shared" si="16"/>
        <v>8566842</v>
      </c>
      <c r="AC32" s="404">
        <f t="shared" si="16"/>
        <v>9104876</v>
      </c>
      <c r="AD32" s="404">
        <f t="shared" si="16"/>
        <v>10701883</v>
      </c>
      <c r="AE32" s="404">
        <f t="shared" si="16"/>
        <v>10478851</v>
      </c>
      <c r="AF32" s="404">
        <f t="shared" si="16"/>
        <v>12650852</v>
      </c>
      <c r="AG32" s="404">
        <f t="shared" si="16"/>
        <v>13104779</v>
      </c>
      <c r="AH32" s="404">
        <f t="shared" si="16"/>
        <v>13579121</v>
      </c>
      <c r="AI32" s="404">
        <f t="shared" si="16"/>
        <v>15674321</v>
      </c>
      <c r="AJ32" s="404">
        <f t="shared" si="16"/>
        <v>18946888</v>
      </c>
      <c r="AK32" s="404">
        <f t="shared" si="16"/>
        <v>22337968</v>
      </c>
      <c r="AL32" s="404">
        <f t="shared" si="16"/>
        <v>27509262</v>
      </c>
      <c r="AM32" s="404">
        <f t="shared" si="16"/>
        <v>29431470</v>
      </c>
      <c r="AN32" s="404">
        <f t="shared" si="16"/>
        <v>26896331</v>
      </c>
      <c r="AO32" s="404">
        <f t="shared" si="16"/>
        <v>27792441</v>
      </c>
      <c r="AP32" s="404">
        <f t="shared" si="16"/>
        <v>31916121</v>
      </c>
      <c r="AQ32" s="404">
        <f t="shared" si="16"/>
        <v>31579912</v>
      </c>
      <c r="AR32" s="404">
        <f t="shared" si="16"/>
        <v>30040618</v>
      </c>
      <c r="AS32" s="404">
        <f t="shared" si="16"/>
        <v>35541366</v>
      </c>
      <c r="AT32" s="404">
        <f t="shared" si="16"/>
        <v>35515383</v>
      </c>
      <c r="AU32" s="404">
        <f t="shared" si="16"/>
        <v>35443596</v>
      </c>
      <c r="AV32" s="404">
        <f t="shared" si="16"/>
        <v>42027056</v>
      </c>
      <c r="AW32" s="404">
        <f t="shared" si="16"/>
        <v>49856</v>
      </c>
      <c r="AX32" s="404">
        <f t="shared" si="16"/>
        <v>81236</v>
      </c>
      <c r="AY32" s="404">
        <f t="shared" si="16"/>
        <v>82166</v>
      </c>
      <c r="AZ32" s="404">
        <f t="shared" si="16"/>
        <v>93804</v>
      </c>
      <c r="BA32" s="404">
        <f t="shared" si="16"/>
        <v>111618</v>
      </c>
      <c r="BB32" s="404">
        <f t="shared" si="16"/>
        <v>108174</v>
      </c>
      <c r="BC32" s="404">
        <f t="shared" si="16"/>
        <v>142523</v>
      </c>
      <c r="BD32" s="404">
        <f t="shared" si="16"/>
        <v>129366</v>
      </c>
      <c r="BE32" s="404">
        <f t="shared" si="16"/>
        <v>146032</v>
      </c>
      <c r="BF32" s="404">
        <f t="shared" si="16"/>
        <v>144405</v>
      </c>
      <c r="BG32" s="404">
        <f t="shared" si="16"/>
        <v>143301</v>
      </c>
      <c r="BH32" s="404">
        <f t="shared" si="16"/>
        <v>186242</v>
      </c>
      <c r="BI32" s="404">
        <f t="shared" si="16"/>
        <v>207118</v>
      </c>
      <c r="BJ32" s="404">
        <f t="shared" si="16"/>
        <v>218894</v>
      </c>
      <c r="BK32" s="404">
        <f t="shared" si="16"/>
        <v>255861</v>
      </c>
      <c r="BL32" s="404">
        <f t="shared" si="16"/>
        <v>171571</v>
      </c>
    </row>
    <row r="33" spans="1:377" s="408" customFormat="1" x14ac:dyDescent="0.3">
      <c r="A33" s="406" t="s">
        <v>372</v>
      </c>
      <c r="B33" s="407"/>
      <c r="C33" s="408">
        <f>(C32*100)/C22</f>
        <v>38.059449261137104</v>
      </c>
      <c r="D33" s="408">
        <f t="shared" ref="D33:BL33" si="17">(D32*100)/D22</f>
        <v>41.227645389331819</v>
      </c>
      <c r="E33" s="408">
        <f t="shared" si="17"/>
        <v>43.053633131453026</v>
      </c>
      <c r="F33" s="408">
        <f t="shared" si="17"/>
        <v>42.944266450676729</v>
      </c>
      <c r="G33" s="408">
        <f t="shared" si="17"/>
        <v>44.013910762711603</v>
      </c>
      <c r="H33" s="408">
        <f t="shared" si="17"/>
        <v>42.394051455652956</v>
      </c>
      <c r="I33" s="408">
        <f t="shared" si="17"/>
        <v>41.029394326120673</v>
      </c>
      <c r="J33" s="408">
        <f t="shared" si="17"/>
        <v>40.783568045994826</v>
      </c>
      <c r="K33" s="408">
        <f t="shared" si="17"/>
        <v>42.214339256115458</v>
      </c>
      <c r="L33" s="408">
        <f t="shared" si="17"/>
        <v>41.66652193704082</v>
      </c>
      <c r="M33" s="408">
        <f t="shared" si="17"/>
        <v>41.66652193704082</v>
      </c>
      <c r="N33" s="408">
        <f t="shared" si="17"/>
        <v>42.005424137261642</v>
      </c>
      <c r="O33" s="408">
        <f t="shared" si="17"/>
        <v>43.076749553522902</v>
      </c>
      <c r="P33" s="408">
        <f t="shared" si="17"/>
        <v>40.864026681588363</v>
      </c>
      <c r="Q33" s="408">
        <f t="shared" si="17"/>
        <v>42.768379176718199</v>
      </c>
      <c r="R33" s="408">
        <f t="shared" si="17"/>
        <v>43.567371193243119</v>
      </c>
      <c r="S33" s="408">
        <f t="shared" si="17"/>
        <v>43.622373957260052</v>
      </c>
      <c r="T33" s="408">
        <f t="shared" si="17"/>
        <v>42.044840129578013</v>
      </c>
      <c r="U33" s="408">
        <f t="shared" si="17"/>
        <v>43.91180307661655</v>
      </c>
      <c r="V33" s="408">
        <f t="shared" si="17"/>
        <v>43.457495619691684</v>
      </c>
      <c r="W33" s="408">
        <f t="shared" si="17"/>
        <v>42.796277981365321</v>
      </c>
      <c r="X33" s="408">
        <f t="shared" si="17"/>
        <v>42.513323682458463</v>
      </c>
      <c r="Y33" s="408">
        <f t="shared" si="17"/>
        <v>41.225471223812505</v>
      </c>
      <c r="Z33" s="408">
        <f t="shared" si="17"/>
        <v>43.993317130868803</v>
      </c>
      <c r="AA33" s="408">
        <f t="shared" si="17"/>
        <v>42.728673130679574</v>
      </c>
      <c r="AB33" s="408">
        <f t="shared" si="17"/>
        <v>43.475325407419319</v>
      </c>
      <c r="AC33" s="408">
        <f t="shared" si="17"/>
        <v>42.67037815749282</v>
      </c>
      <c r="AD33" s="408">
        <f t="shared" si="17"/>
        <v>44.618333140577136</v>
      </c>
      <c r="AE33" s="408">
        <f t="shared" si="17"/>
        <v>45.059057272342422</v>
      </c>
      <c r="AF33" s="408">
        <f t="shared" si="17"/>
        <v>44.983140636522265</v>
      </c>
      <c r="AG33" s="408">
        <f t="shared" si="17"/>
        <v>44.83672382917895</v>
      </c>
      <c r="AH33" s="408">
        <f t="shared" si="17"/>
        <v>44.569611030137011</v>
      </c>
      <c r="AI33" s="408">
        <f t="shared" si="17"/>
        <v>43.187131236870748</v>
      </c>
      <c r="AJ33" s="408">
        <f t="shared" si="17"/>
        <v>42.88035184049275</v>
      </c>
      <c r="AK33" s="408">
        <f t="shared" si="17"/>
        <v>43.422540039505662</v>
      </c>
      <c r="AL33" s="408">
        <f t="shared" si="17"/>
        <v>42.352201860904984</v>
      </c>
      <c r="AM33" s="408">
        <f t="shared" si="17"/>
        <v>43.217183104320377</v>
      </c>
      <c r="AN33" s="408">
        <f t="shared" si="17"/>
        <v>43.455949198268122</v>
      </c>
      <c r="AO33" s="408">
        <f t="shared" si="17"/>
        <v>42.588186388212101</v>
      </c>
      <c r="AP33" s="408">
        <f t="shared" si="17"/>
        <v>43.243397226669295</v>
      </c>
      <c r="AQ33" s="408">
        <f t="shared" si="17"/>
        <v>39.493703319247416</v>
      </c>
      <c r="AR33" s="408">
        <f t="shared" si="17"/>
        <v>43.414920826123854</v>
      </c>
      <c r="AS33" s="408">
        <f t="shared" si="17"/>
        <v>43.627521652701176</v>
      </c>
      <c r="AT33" s="408">
        <f t="shared" si="17"/>
        <v>43.12282031155577</v>
      </c>
      <c r="AU33" s="408">
        <f t="shared" si="17"/>
        <v>37.745956677618487</v>
      </c>
      <c r="AV33" s="408">
        <f t="shared" si="17"/>
        <v>44.016049734100555</v>
      </c>
      <c r="AW33" s="408">
        <f t="shared" si="17"/>
        <v>45.696268663556452</v>
      </c>
      <c r="AX33" s="408">
        <f t="shared" si="17"/>
        <v>46.116728071619555</v>
      </c>
      <c r="AY33" s="408">
        <f t="shared" si="17"/>
        <v>46.746050258575075</v>
      </c>
      <c r="AZ33" s="408">
        <f t="shared" si="17"/>
        <v>45.483153040889455</v>
      </c>
      <c r="BA33" s="408">
        <f t="shared" si="17"/>
        <v>45.932010189006903</v>
      </c>
      <c r="BB33" s="408">
        <f t="shared" si="17"/>
        <v>45.156227171213288</v>
      </c>
      <c r="BC33" s="408">
        <f t="shared" si="17"/>
        <v>44.833215894506381</v>
      </c>
      <c r="BD33" s="408">
        <f t="shared" si="17"/>
        <v>44.582062548462133</v>
      </c>
      <c r="BE33" s="408">
        <f t="shared" si="17"/>
        <v>44.112431844613269</v>
      </c>
      <c r="BF33" s="408">
        <f t="shared" si="17"/>
        <v>44.466375777133862</v>
      </c>
      <c r="BG33" s="408">
        <f t="shared" si="17"/>
        <v>45.478953832677973</v>
      </c>
      <c r="BH33" s="408">
        <f t="shared" si="17"/>
        <v>43.831341520242127</v>
      </c>
      <c r="BI33" s="408">
        <f t="shared" si="17"/>
        <v>44.418852030093248</v>
      </c>
      <c r="BJ33" s="408">
        <f t="shared" si="17"/>
        <v>44.697695218297767</v>
      </c>
      <c r="BK33" s="408">
        <f t="shared" si="17"/>
        <v>43.507782091242532</v>
      </c>
      <c r="BL33" s="408">
        <f t="shared" si="17"/>
        <v>45.553531791968901</v>
      </c>
    </row>
    <row r="34" spans="1:377" s="408" customFormat="1" x14ac:dyDescent="0.3">
      <c r="A34" s="425" t="s">
        <v>654</v>
      </c>
      <c r="B34" s="407"/>
      <c r="C34" s="408">
        <f>(C32*100)/C19</f>
        <v>48.335708512481254</v>
      </c>
      <c r="D34" s="408">
        <f t="shared" ref="D34:BL34" si="18">(D32*100)/D19</f>
        <v>47.732093752609096</v>
      </c>
      <c r="E34" s="408">
        <f t="shared" si="18"/>
        <v>46.605996315667475</v>
      </c>
      <c r="F34" s="408">
        <f t="shared" si="18"/>
        <v>44.303467391250045</v>
      </c>
      <c r="G34" s="408">
        <f t="shared" si="18"/>
        <v>46.725744937511045</v>
      </c>
      <c r="H34" s="408">
        <f t="shared" si="18"/>
        <v>45.730476372130411</v>
      </c>
      <c r="I34" s="408">
        <f t="shared" si="18"/>
        <v>45.637658995867035</v>
      </c>
      <c r="J34" s="408">
        <f t="shared" si="18"/>
        <v>44.650878882366946</v>
      </c>
      <c r="K34" s="408">
        <f t="shared" si="18"/>
        <v>44.464715459705417</v>
      </c>
      <c r="L34" s="408">
        <f t="shared" si="18"/>
        <v>44.966083390589446</v>
      </c>
      <c r="M34" s="408">
        <f t="shared" si="18"/>
        <v>44.966083390589446</v>
      </c>
      <c r="N34" s="408">
        <f t="shared" si="18"/>
        <v>42.731542887129031</v>
      </c>
      <c r="O34" s="408">
        <f t="shared" si="18"/>
        <v>42.578054389559192</v>
      </c>
      <c r="P34" s="408">
        <f t="shared" si="18"/>
        <v>40.258155448072898</v>
      </c>
      <c r="Q34" s="408">
        <f t="shared" si="18"/>
        <v>40.301513796531253</v>
      </c>
      <c r="R34" s="408">
        <f t="shared" si="18"/>
        <v>40.670290233601335</v>
      </c>
      <c r="S34" s="408">
        <f t="shared" si="18"/>
        <v>39.245807132014242</v>
      </c>
      <c r="T34" s="408">
        <f t="shared" si="18"/>
        <v>38.520986446690749</v>
      </c>
      <c r="U34" s="408">
        <f t="shared" si="18"/>
        <v>39.389770104798941</v>
      </c>
      <c r="V34" s="408">
        <f t="shared" si="18"/>
        <v>38.874757377449114</v>
      </c>
      <c r="W34" s="408">
        <f t="shared" si="18"/>
        <v>38.380921435223215</v>
      </c>
      <c r="X34" s="408">
        <f t="shared" si="18"/>
        <v>37.147006533029348</v>
      </c>
      <c r="Y34" s="408">
        <f t="shared" si="18"/>
        <v>37.748329088371527</v>
      </c>
      <c r="Z34" s="408">
        <f t="shared" si="18"/>
        <v>38.124474228397126</v>
      </c>
      <c r="AA34" s="408">
        <f t="shared" si="18"/>
        <v>35.736447810674626</v>
      </c>
      <c r="AB34" s="408">
        <f t="shared" si="18"/>
        <v>37.064259240871728</v>
      </c>
      <c r="AC34" s="408">
        <f t="shared" si="18"/>
        <v>37.964168841904872</v>
      </c>
      <c r="AD34" s="408">
        <f t="shared" si="18"/>
        <v>37.275153689416761</v>
      </c>
      <c r="AE34" s="408">
        <f t="shared" si="18"/>
        <v>36.890387275363778</v>
      </c>
      <c r="AF34" s="408">
        <f t="shared" si="18"/>
        <v>37.264021226984759</v>
      </c>
      <c r="AG34" s="408">
        <f t="shared" si="18"/>
        <v>35.963301720038061</v>
      </c>
      <c r="AH34" s="408">
        <f t="shared" si="18"/>
        <v>34.625331068788689</v>
      </c>
      <c r="AI34" s="408">
        <f t="shared" si="18"/>
        <v>35.969909998812881</v>
      </c>
      <c r="AJ34" s="408">
        <f t="shared" si="18"/>
        <v>37.694310524768504</v>
      </c>
      <c r="AK34" s="408">
        <f t="shared" si="18"/>
        <v>40.234083522892611</v>
      </c>
      <c r="AL34" s="408">
        <f t="shared" si="18"/>
        <v>40.257114498080703</v>
      </c>
      <c r="AM34" s="408">
        <f t="shared" si="18"/>
        <v>39.679382871483035</v>
      </c>
      <c r="AN34" s="408">
        <f t="shared" si="18"/>
        <v>38.160379905629135</v>
      </c>
      <c r="AO34" s="408">
        <f t="shared" si="18"/>
        <v>39.293902102221509</v>
      </c>
      <c r="AP34" s="408">
        <f t="shared" si="18"/>
        <v>38.15565177851515</v>
      </c>
      <c r="AQ34" s="408">
        <f t="shared" si="18"/>
        <v>38.713937079477418</v>
      </c>
      <c r="AR34" s="408">
        <f t="shared" si="18"/>
        <v>37.458208584312089</v>
      </c>
      <c r="AS34" s="408">
        <f t="shared" si="18"/>
        <v>36.864911431875839</v>
      </c>
      <c r="AT34" s="408">
        <f t="shared" si="18"/>
        <v>36.975227468594532</v>
      </c>
      <c r="AU34" s="408">
        <f t="shared" si="18"/>
        <v>36.088763853601804</v>
      </c>
      <c r="AV34" s="408">
        <f t="shared" si="18"/>
        <v>35.190941185395651</v>
      </c>
      <c r="AW34" s="408">
        <f t="shared" si="18"/>
        <v>38.19417312097324</v>
      </c>
      <c r="AX34" s="408">
        <f t="shared" si="18"/>
        <v>32.167704790151227</v>
      </c>
      <c r="AY34" s="408">
        <f t="shared" si="18"/>
        <v>33.473474941539763</v>
      </c>
      <c r="AZ34" s="408">
        <f t="shared" si="18"/>
        <v>33.602596388412259</v>
      </c>
      <c r="BA34" s="408">
        <f t="shared" si="18"/>
        <v>31.364295428744843</v>
      </c>
      <c r="BB34" s="408">
        <f t="shared" si="18"/>
        <v>31.234912971668148</v>
      </c>
      <c r="BC34" s="408">
        <f t="shared" si="18"/>
        <v>32.457686561725694</v>
      </c>
      <c r="BD34" s="408">
        <f t="shared" si="18"/>
        <v>31.91235855828743</v>
      </c>
      <c r="BE34" s="408">
        <f t="shared" si="18"/>
        <v>33.839266265936885</v>
      </c>
      <c r="BF34" s="408">
        <f t="shared" si="18"/>
        <v>34.930214556977333</v>
      </c>
      <c r="BG34" s="408">
        <f t="shared" si="18"/>
        <v>34.7064023541094</v>
      </c>
      <c r="BH34" s="408">
        <f t="shared" si="18"/>
        <v>36.69742486310534</v>
      </c>
      <c r="BI34" s="408">
        <f t="shared" si="18"/>
        <v>38.721678703431927</v>
      </c>
      <c r="BJ34" s="408">
        <f t="shared" si="18"/>
        <v>40.406550138537902</v>
      </c>
      <c r="BK34" s="408">
        <f t="shared" si="18"/>
        <v>39.703828535250082</v>
      </c>
      <c r="BL34" s="408">
        <f t="shared" si="18"/>
        <v>38.95675432661087</v>
      </c>
    </row>
    <row r="35" spans="1:377" s="292" customFormat="1" x14ac:dyDescent="0.3"/>
    <row r="36" spans="1:377" s="52" customFormat="1" ht="15.6" x14ac:dyDescent="0.3">
      <c r="A36" s="206" t="s">
        <v>382</v>
      </c>
    </row>
    <row r="37" spans="1:377" s="149" customFormat="1" ht="14.4" customHeight="1" x14ac:dyDescent="0.25">
      <c r="A37" s="148" t="s">
        <v>255</v>
      </c>
      <c r="C37" s="148"/>
      <c r="D37" s="316">
        <v>7</v>
      </c>
      <c r="E37" s="316"/>
      <c r="F37" s="316"/>
      <c r="G37" s="316"/>
      <c r="H37" s="316"/>
      <c r="I37" s="316"/>
      <c r="J37" s="316">
        <v>7</v>
      </c>
      <c r="K37" s="316"/>
      <c r="L37" s="316"/>
      <c r="M37" s="316"/>
      <c r="N37" s="316"/>
      <c r="O37" s="316"/>
      <c r="P37" s="316">
        <v>7</v>
      </c>
      <c r="Q37" s="316"/>
      <c r="R37" s="316"/>
      <c r="S37" s="316"/>
      <c r="T37" s="316"/>
      <c r="U37" s="316"/>
      <c r="V37" s="316">
        <v>8</v>
      </c>
      <c r="W37" s="316"/>
      <c r="X37" s="316"/>
      <c r="Y37" s="316"/>
      <c r="Z37" s="316"/>
      <c r="AA37" s="316"/>
      <c r="AB37" s="316">
        <v>8</v>
      </c>
      <c r="AC37" s="316"/>
      <c r="AD37" s="316"/>
      <c r="AE37" s="316"/>
      <c r="AF37" s="316"/>
      <c r="AG37" s="316"/>
      <c r="AH37" s="316">
        <v>9</v>
      </c>
      <c r="AI37" s="316"/>
      <c r="AJ37" s="316"/>
      <c r="AK37" s="316"/>
      <c r="AL37" s="316"/>
      <c r="AM37" s="316"/>
      <c r="AN37" s="316">
        <v>9</v>
      </c>
      <c r="AO37" s="316"/>
      <c r="AP37" s="316"/>
      <c r="AQ37" s="316"/>
      <c r="AR37" s="316"/>
      <c r="AS37" s="316"/>
      <c r="AT37" s="316">
        <v>9</v>
      </c>
      <c r="AU37" s="316"/>
      <c r="AV37" s="316"/>
      <c r="AW37" s="316"/>
      <c r="AX37" s="316"/>
      <c r="AY37" s="316"/>
      <c r="AZ37" s="316">
        <v>10</v>
      </c>
      <c r="BA37" s="316"/>
      <c r="BB37" s="316"/>
      <c r="BC37" s="316"/>
      <c r="BD37" s="316"/>
      <c r="BE37" s="316"/>
      <c r="BG37" s="316">
        <v>12</v>
      </c>
      <c r="BH37" s="316"/>
      <c r="BI37" s="316"/>
      <c r="BJ37" s="316"/>
      <c r="BK37" s="316"/>
      <c r="BL37" s="316"/>
      <c r="BM37" s="316">
        <v>12</v>
      </c>
      <c r="BN37" s="316"/>
      <c r="BO37" s="316"/>
      <c r="BP37" s="316"/>
      <c r="BQ37" s="316"/>
      <c r="BR37" s="316"/>
      <c r="BS37" s="316">
        <v>13</v>
      </c>
      <c r="BT37" s="316"/>
      <c r="BU37" s="316"/>
      <c r="BV37" s="316"/>
      <c r="BW37" s="316"/>
      <c r="BX37" s="316"/>
      <c r="BY37" s="316">
        <v>14</v>
      </c>
      <c r="BZ37" s="316"/>
      <c r="CA37" s="316"/>
      <c r="CB37" s="316"/>
      <c r="CC37" s="316"/>
      <c r="CD37" s="316"/>
      <c r="CE37" s="316">
        <v>15</v>
      </c>
      <c r="CF37" s="316"/>
      <c r="CG37" s="316"/>
      <c r="CH37" s="316"/>
      <c r="CI37" s="316"/>
      <c r="CJ37" s="316"/>
      <c r="CK37" s="316">
        <v>16</v>
      </c>
      <c r="CL37" s="316"/>
      <c r="CM37" s="316"/>
      <c r="CN37" s="316"/>
      <c r="CO37" s="316"/>
      <c r="CP37" s="316"/>
      <c r="CQ37" s="316">
        <v>17</v>
      </c>
      <c r="CR37" s="316"/>
      <c r="CS37" s="316"/>
      <c r="CT37" s="316"/>
      <c r="CU37" s="316"/>
      <c r="CV37" s="316"/>
      <c r="CW37" s="316">
        <v>18</v>
      </c>
      <c r="CX37" s="316"/>
      <c r="CY37" s="316"/>
      <c r="CZ37" s="316"/>
      <c r="DA37" s="316"/>
      <c r="DB37" s="316"/>
      <c r="DC37" s="149">
        <v>19</v>
      </c>
      <c r="DI37" s="149">
        <v>20</v>
      </c>
      <c r="DO37" s="316">
        <v>21</v>
      </c>
      <c r="DP37" s="316"/>
      <c r="DQ37" s="316"/>
      <c r="DR37" s="316"/>
      <c r="DS37" s="316"/>
      <c r="DT37" s="316"/>
      <c r="DU37" s="316">
        <v>22</v>
      </c>
      <c r="DV37" s="316"/>
      <c r="DW37" s="316"/>
      <c r="DX37" s="316"/>
      <c r="DY37" s="316"/>
      <c r="DZ37" s="316"/>
      <c r="EA37" s="149">
        <v>23</v>
      </c>
      <c r="EH37" s="149">
        <v>23</v>
      </c>
      <c r="EN37" s="149">
        <v>23</v>
      </c>
      <c r="ET37" s="149">
        <v>24</v>
      </c>
      <c r="EZ37" s="316">
        <v>25</v>
      </c>
      <c r="FA37" s="316"/>
      <c r="FB37" s="316"/>
      <c r="FC37" s="316"/>
      <c r="FD37" s="316"/>
      <c r="FE37" s="316"/>
      <c r="FF37" s="316">
        <v>26</v>
      </c>
      <c r="FG37" s="316"/>
      <c r="FH37" s="316"/>
      <c r="FI37" s="316"/>
      <c r="FJ37" s="316"/>
      <c r="FK37" s="316"/>
      <c r="FL37" s="316">
        <v>27</v>
      </c>
      <c r="FM37" s="316"/>
      <c r="FN37" s="316"/>
      <c r="FO37" s="316"/>
      <c r="FP37" s="316"/>
      <c r="FQ37" s="316"/>
      <c r="FR37" s="316">
        <v>28</v>
      </c>
      <c r="FS37" s="316"/>
      <c r="FT37" s="316"/>
      <c r="FU37" s="316"/>
      <c r="FV37" s="316"/>
      <c r="FW37" s="316"/>
      <c r="FX37" s="316">
        <v>29</v>
      </c>
      <c r="FY37" s="316"/>
      <c r="FZ37" s="316"/>
      <c r="GA37" s="316"/>
      <c r="GB37" s="316"/>
      <c r="GC37" s="316"/>
      <c r="GD37" s="316">
        <v>29</v>
      </c>
      <c r="GE37" s="316"/>
      <c r="GF37" s="316"/>
      <c r="GG37" s="316"/>
      <c r="GH37" s="316"/>
      <c r="GI37" s="316"/>
      <c r="GJ37" s="316">
        <v>30</v>
      </c>
      <c r="GK37" s="316"/>
      <c r="GL37" s="316"/>
      <c r="GM37" s="316"/>
      <c r="GN37" s="316"/>
      <c r="GO37" s="316"/>
      <c r="GP37" s="316">
        <v>31</v>
      </c>
      <c r="GQ37" s="316"/>
      <c r="GR37" s="316"/>
      <c r="GS37" s="316"/>
      <c r="GT37" s="316"/>
      <c r="GU37" s="316"/>
      <c r="GV37" s="316">
        <v>32</v>
      </c>
      <c r="GW37" s="316"/>
      <c r="GX37" s="316"/>
      <c r="GY37" s="316"/>
      <c r="GZ37" s="316"/>
      <c r="HA37" s="316"/>
      <c r="HB37" s="316">
        <v>33</v>
      </c>
      <c r="HC37" s="316"/>
      <c r="HD37" s="316"/>
      <c r="HE37" s="316"/>
      <c r="HF37" s="316"/>
      <c r="HG37" s="316"/>
      <c r="HH37" s="316">
        <v>34</v>
      </c>
      <c r="HI37" s="316"/>
      <c r="HJ37" s="316"/>
      <c r="HK37" s="316"/>
      <c r="HL37" s="316"/>
      <c r="HM37" s="316"/>
      <c r="HO37" s="316">
        <v>35</v>
      </c>
      <c r="HP37" s="316"/>
      <c r="HQ37" s="316"/>
      <c r="HR37" s="316"/>
      <c r="HS37" s="316"/>
      <c r="HT37" s="316"/>
      <c r="HU37" s="316">
        <v>36</v>
      </c>
      <c r="HV37" s="316"/>
      <c r="HW37" s="316"/>
      <c r="HX37" s="316"/>
      <c r="HY37" s="316"/>
      <c r="HZ37" s="316"/>
      <c r="IB37" s="316">
        <v>37</v>
      </c>
      <c r="IC37" s="316"/>
      <c r="ID37" s="316"/>
      <c r="IE37" s="316"/>
      <c r="IF37" s="316"/>
      <c r="IG37" s="316"/>
      <c r="IH37" s="316">
        <v>38</v>
      </c>
      <c r="II37" s="316"/>
      <c r="IJ37" s="316"/>
      <c r="IK37" s="316"/>
      <c r="IL37" s="316"/>
      <c r="IM37" s="316"/>
      <c r="IN37" s="316"/>
      <c r="IO37" s="316"/>
      <c r="IP37" s="316"/>
      <c r="IQ37" s="316"/>
      <c r="IR37" s="316"/>
      <c r="IS37" s="316"/>
      <c r="IT37" s="316" t="s">
        <v>59</v>
      </c>
      <c r="IU37" s="316"/>
      <c r="IV37" s="316"/>
      <c r="IW37" s="316"/>
      <c r="IX37" s="316"/>
      <c r="IY37" s="316"/>
      <c r="IZ37" s="316" t="s">
        <v>60</v>
      </c>
      <c r="JA37" s="316"/>
      <c r="JB37" s="316"/>
      <c r="JC37" s="316"/>
      <c r="JD37" s="316"/>
      <c r="JE37" s="316"/>
      <c r="JF37" s="316" t="s">
        <v>61</v>
      </c>
      <c r="JG37" s="316"/>
      <c r="JH37" s="316"/>
      <c r="JI37" s="316"/>
      <c r="JJ37" s="316"/>
      <c r="JK37" s="316"/>
      <c r="JL37" s="316" t="s">
        <v>62</v>
      </c>
      <c r="JM37" s="316"/>
      <c r="JN37" s="316"/>
      <c r="JO37" s="316"/>
      <c r="JP37" s="316"/>
      <c r="JQ37" s="316"/>
      <c r="JR37" s="316"/>
      <c r="JS37" s="316" t="s">
        <v>63</v>
      </c>
      <c r="JT37" s="316"/>
      <c r="JU37" s="316"/>
      <c r="JV37" s="316"/>
      <c r="JW37" s="316"/>
      <c r="JX37" s="316"/>
      <c r="JY37" s="150"/>
      <c r="JZ37" s="316" t="s">
        <v>64</v>
      </c>
      <c r="KA37" s="316"/>
      <c r="KB37" s="316"/>
      <c r="KC37" s="316"/>
      <c r="KD37" s="316"/>
      <c r="KE37" s="316"/>
      <c r="KF37" s="316" t="s">
        <v>65</v>
      </c>
      <c r="KG37" s="316"/>
      <c r="KH37" s="316"/>
      <c r="KI37" s="316"/>
      <c r="KJ37" s="316"/>
      <c r="KK37" s="316"/>
      <c r="KL37" s="316" t="s">
        <v>66</v>
      </c>
      <c r="KM37" s="316"/>
      <c r="KN37" s="316"/>
      <c r="KO37" s="316"/>
      <c r="KP37" s="316"/>
      <c r="KQ37" s="316"/>
      <c r="KR37" s="316" t="s">
        <v>67</v>
      </c>
      <c r="KS37" s="316"/>
      <c r="KT37" s="316"/>
      <c r="KU37" s="316"/>
      <c r="KV37" s="316"/>
      <c r="KW37" s="316"/>
      <c r="KX37" s="316" t="s">
        <v>68</v>
      </c>
      <c r="KY37" s="316"/>
      <c r="KZ37" s="316"/>
      <c r="LA37" s="316"/>
      <c r="LB37" s="316"/>
      <c r="LC37" s="316"/>
      <c r="LE37" s="316" t="s">
        <v>69</v>
      </c>
      <c r="LF37" s="316"/>
      <c r="LG37" s="316"/>
      <c r="LH37" s="316"/>
      <c r="LI37" s="316"/>
      <c r="LJ37" s="316"/>
      <c r="LK37" s="316" t="s">
        <v>70</v>
      </c>
      <c r="LL37" s="316"/>
      <c r="LM37" s="316"/>
      <c r="LN37" s="316"/>
      <c r="LO37" s="316"/>
      <c r="LP37" s="316"/>
      <c r="LQ37" s="316" t="s">
        <v>71</v>
      </c>
      <c r="LR37" s="316"/>
      <c r="LS37" s="316"/>
      <c r="LT37" s="316"/>
      <c r="LU37" s="316"/>
      <c r="LV37" s="316"/>
      <c r="LX37" s="316" t="s">
        <v>72</v>
      </c>
      <c r="LY37" s="316"/>
      <c r="LZ37" s="316"/>
      <c r="MA37" s="316"/>
      <c r="MB37" s="316"/>
      <c r="MC37" s="316"/>
      <c r="MD37" s="316" t="s">
        <v>73</v>
      </c>
      <c r="ME37" s="316"/>
      <c r="MF37" s="316"/>
      <c r="MG37" s="316"/>
      <c r="MH37" s="316"/>
      <c r="MI37" s="316"/>
      <c r="MJ37" s="316" t="s">
        <v>74</v>
      </c>
      <c r="MK37" s="316"/>
      <c r="ML37" s="316"/>
      <c r="MM37" s="316"/>
      <c r="MN37" s="316"/>
      <c r="MO37" s="316"/>
      <c r="MP37" s="316" t="s">
        <v>75</v>
      </c>
      <c r="MQ37" s="316"/>
      <c r="MR37" s="316"/>
      <c r="MS37" s="316"/>
      <c r="MT37" s="316"/>
      <c r="MU37" s="316"/>
      <c r="MV37" s="316" t="s">
        <v>76</v>
      </c>
      <c r="MW37" s="316"/>
      <c r="MX37" s="316"/>
      <c r="MY37" s="316"/>
      <c r="MZ37" s="316"/>
      <c r="NA37" s="316"/>
      <c r="NB37" s="316" t="s">
        <v>77</v>
      </c>
      <c r="NC37" s="316"/>
      <c r="ND37" s="316"/>
      <c r="NE37" s="316"/>
      <c r="NF37" s="316"/>
      <c r="NG37" s="316"/>
      <c r="NH37" s="316" t="s">
        <v>78</v>
      </c>
      <c r="NI37" s="316"/>
      <c r="NJ37" s="316"/>
      <c r="NK37" s="316"/>
      <c r="NL37" s="316"/>
      <c r="NM37" s="316"/>
    </row>
    <row r="38" spans="1:377" s="166" customFormat="1" ht="14.4" customHeight="1" x14ac:dyDescent="0.3">
      <c r="A38" s="152" t="s">
        <v>355</v>
      </c>
      <c r="C38" s="151"/>
      <c r="D38" s="317" t="s">
        <v>83</v>
      </c>
      <c r="E38" s="317"/>
      <c r="F38" s="317"/>
      <c r="G38" s="317"/>
      <c r="H38" s="317"/>
      <c r="I38" s="317"/>
      <c r="J38" s="317" t="s">
        <v>84</v>
      </c>
      <c r="K38" s="317"/>
      <c r="L38" s="317"/>
      <c r="M38" s="317"/>
      <c r="N38" s="317"/>
      <c r="O38" s="317"/>
      <c r="P38" s="317" t="s">
        <v>85</v>
      </c>
      <c r="Q38" s="317"/>
      <c r="R38" s="317"/>
      <c r="S38" s="317"/>
      <c r="T38" s="317"/>
      <c r="U38" s="317"/>
      <c r="V38" s="317" t="s">
        <v>86</v>
      </c>
      <c r="W38" s="317"/>
      <c r="X38" s="317"/>
      <c r="Y38" s="317"/>
      <c r="Z38" s="317"/>
      <c r="AA38" s="317"/>
      <c r="AB38" s="317" t="s">
        <v>87</v>
      </c>
      <c r="AC38" s="317"/>
      <c r="AD38" s="317"/>
      <c r="AE38" s="317"/>
      <c r="AF38" s="317"/>
      <c r="AG38" s="317"/>
      <c r="AH38" s="317" t="s">
        <v>88</v>
      </c>
      <c r="AI38" s="317"/>
      <c r="AJ38" s="317"/>
      <c r="AK38" s="317"/>
      <c r="AL38" s="317"/>
      <c r="AM38" s="317"/>
      <c r="AN38" s="317" t="s">
        <v>89</v>
      </c>
      <c r="AO38" s="317"/>
      <c r="AP38" s="317"/>
      <c r="AQ38" s="317"/>
      <c r="AR38" s="317"/>
      <c r="AS38" s="317"/>
      <c r="AT38" s="317" t="s">
        <v>90</v>
      </c>
      <c r="AU38" s="317"/>
      <c r="AV38" s="317"/>
      <c r="AW38" s="317"/>
      <c r="AX38" s="317"/>
      <c r="AY38" s="317"/>
      <c r="AZ38" s="317" t="s">
        <v>91</v>
      </c>
      <c r="BA38" s="317"/>
      <c r="BB38" s="317"/>
      <c r="BC38" s="317"/>
      <c r="BD38" s="317"/>
      <c r="BE38" s="317"/>
      <c r="BF38" s="152" t="s">
        <v>92</v>
      </c>
      <c r="BG38" s="317" t="s">
        <v>93</v>
      </c>
      <c r="BH38" s="317"/>
      <c r="BI38" s="317"/>
      <c r="BJ38" s="317"/>
      <c r="BK38" s="317"/>
      <c r="BL38" s="317"/>
      <c r="BM38" s="317" t="s">
        <v>94</v>
      </c>
      <c r="BN38" s="317"/>
      <c r="BO38" s="317"/>
      <c r="BP38" s="317"/>
      <c r="BQ38" s="317"/>
      <c r="BR38" s="317"/>
      <c r="BS38" s="317" t="s">
        <v>95</v>
      </c>
      <c r="BT38" s="317"/>
      <c r="BU38" s="317"/>
      <c r="BV38" s="317"/>
      <c r="BW38" s="317"/>
      <c r="BX38" s="317"/>
      <c r="BY38" s="317" t="s">
        <v>96</v>
      </c>
      <c r="BZ38" s="317"/>
      <c r="CA38" s="317"/>
      <c r="CB38" s="317"/>
      <c r="CC38" s="317"/>
      <c r="CD38" s="317"/>
      <c r="CE38" s="317" t="s">
        <v>97</v>
      </c>
      <c r="CF38" s="317"/>
      <c r="CG38" s="317"/>
      <c r="CH38" s="317"/>
      <c r="CI38" s="317"/>
      <c r="CJ38" s="317"/>
      <c r="CK38" s="317" t="s">
        <v>98</v>
      </c>
      <c r="CL38" s="317"/>
      <c r="CM38" s="317"/>
      <c r="CN38" s="317"/>
      <c r="CO38" s="317"/>
      <c r="CP38" s="317"/>
      <c r="CQ38" s="317" t="s">
        <v>99</v>
      </c>
      <c r="CR38" s="317"/>
      <c r="CS38" s="317"/>
      <c r="CT38" s="317"/>
      <c r="CU38" s="317"/>
      <c r="CV38" s="317"/>
      <c r="CW38" s="317" t="s">
        <v>100</v>
      </c>
      <c r="CX38" s="317"/>
      <c r="CY38" s="317"/>
      <c r="CZ38" s="317"/>
      <c r="DA38" s="317"/>
      <c r="DB38" s="317"/>
      <c r="DC38" s="123" t="s">
        <v>101</v>
      </c>
      <c r="DD38" s="123"/>
      <c r="DE38" s="123"/>
      <c r="DF38" s="123"/>
      <c r="DG38" s="123"/>
      <c r="DH38" s="123"/>
      <c r="DI38" s="123" t="s">
        <v>102</v>
      </c>
      <c r="DJ38" s="123"/>
      <c r="DK38" s="123"/>
      <c r="DL38" s="123"/>
      <c r="DM38" s="123"/>
      <c r="DN38" s="123"/>
      <c r="DO38" s="317" t="s">
        <v>103</v>
      </c>
      <c r="DP38" s="317"/>
      <c r="DQ38" s="317"/>
      <c r="DR38" s="317"/>
      <c r="DS38" s="317"/>
      <c r="DT38" s="317"/>
      <c r="DU38" s="317" t="s">
        <v>104</v>
      </c>
      <c r="DV38" s="317"/>
      <c r="DW38" s="317"/>
      <c r="DX38" s="317"/>
      <c r="DY38" s="317"/>
      <c r="DZ38" s="317"/>
      <c r="EA38" s="152"/>
      <c r="EB38" s="152"/>
      <c r="EC38" s="152"/>
      <c r="ED38" s="152"/>
      <c r="EE38" s="152" t="s">
        <v>105</v>
      </c>
      <c r="EF38" s="152" t="s">
        <v>105</v>
      </c>
      <c r="EG38" s="152"/>
      <c r="EH38" s="152"/>
      <c r="EI38" s="152"/>
      <c r="EJ38" s="152"/>
      <c r="EK38" s="152"/>
      <c r="EL38" s="152" t="s">
        <v>106</v>
      </c>
      <c r="EM38" s="152" t="s">
        <v>106</v>
      </c>
      <c r="EN38" s="123" t="s">
        <v>107</v>
      </c>
      <c r="EO38" s="123"/>
      <c r="EP38" s="123"/>
      <c r="EQ38" s="123"/>
      <c r="ER38" s="123"/>
      <c r="ES38" s="123"/>
      <c r="ET38" s="123" t="s">
        <v>108</v>
      </c>
      <c r="EU38" s="123"/>
      <c r="EV38" s="123"/>
      <c r="EW38" s="123"/>
      <c r="EX38" s="123"/>
      <c r="EY38" s="123"/>
      <c r="EZ38" s="317" t="s">
        <v>109</v>
      </c>
      <c r="FA38" s="317"/>
      <c r="FB38" s="317"/>
      <c r="FC38" s="317"/>
      <c r="FD38" s="317"/>
      <c r="FE38" s="317"/>
      <c r="FF38" s="317" t="s">
        <v>110</v>
      </c>
      <c r="FG38" s="317"/>
      <c r="FH38" s="317"/>
      <c r="FI38" s="317"/>
      <c r="FJ38" s="317"/>
      <c r="FK38" s="317"/>
      <c r="FL38" s="317" t="s">
        <v>111</v>
      </c>
      <c r="FM38" s="317"/>
      <c r="FN38" s="317"/>
      <c r="FO38" s="317"/>
      <c r="FP38" s="317"/>
      <c r="FQ38" s="317"/>
      <c r="FR38" s="317" t="s">
        <v>112</v>
      </c>
      <c r="FS38" s="317"/>
      <c r="FT38" s="317"/>
      <c r="FU38" s="317"/>
      <c r="FV38" s="317"/>
      <c r="FW38" s="317"/>
      <c r="FX38" s="317" t="s">
        <v>113</v>
      </c>
      <c r="FY38" s="317"/>
      <c r="FZ38" s="317"/>
      <c r="GA38" s="317"/>
      <c r="GB38" s="317"/>
      <c r="GC38" s="317"/>
      <c r="GD38" s="317" t="s">
        <v>114</v>
      </c>
      <c r="GE38" s="317"/>
      <c r="GF38" s="317"/>
      <c r="GG38" s="317"/>
      <c r="GH38" s="317"/>
      <c r="GI38" s="317"/>
      <c r="GJ38" s="317" t="s">
        <v>167</v>
      </c>
      <c r="GK38" s="317"/>
      <c r="GL38" s="317"/>
      <c r="GM38" s="317"/>
      <c r="GN38" s="317"/>
      <c r="GO38" s="317"/>
      <c r="GP38" s="317" t="s">
        <v>116</v>
      </c>
      <c r="GQ38" s="317"/>
      <c r="GR38" s="317"/>
      <c r="GS38" s="317"/>
      <c r="GT38" s="317"/>
      <c r="GU38" s="317"/>
      <c r="GV38" s="317" t="s">
        <v>117</v>
      </c>
      <c r="GW38" s="317"/>
      <c r="GX38" s="317"/>
      <c r="GY38" s="317"/>
      <c r="GZ38" s="317"/>
      <c r="HA38" s="317"/>
      <c r="HB38" s="317" t="s">
        <v>118</v>
      </c>
      <c r="HC38" s="317"/>
      <c r="HD38" s="317"/>
      <c r="HE38" s="317"/>
      <c r="HF38" s="317"/>
      <c r="HG38" s="317"/>
      <c r="HH38" s="317" t="s">
        <v>119</v>
      </c>
      <c r="HI38" s="317"/>
      <c r="HJ38" s="317"/>
      <c r="HK38" s="317"/>
      <c r="HL38" s="317"/>
      <c r="HM38" s="317"/>
      <c r="HN38" s="123"/>
      <c r="HO38" s="317" t="s">
        <v>120</v>
      </c>
      <c r="HP38" s="317"/>
      <c r="HQ38" s="317"/>
      <c r="HR38" s="317"/>
      <c r="HS38" s="317"/>
      <c r="HT38" s="317"/>
      <c r="HU38" s="317" t="s">
        <v>121</v>
      </c>
      <c r="HV38" s="317"/>
      <c r="HW38" s="317"/>
      <c r="HX38" s="317"/>
      <c r="HY38" s="317"/>
      <c r="HZ38" s="317"/>
      <c r="IA38" s="123"/>
      <c r="IB38" s="317" t="s">
        <v>122</v>
      </c>
      <c r="IC38" s="317"/>
      <c r="ID38" s="317"/>
      <c r="IE38" s="317"/>
      <c r="IF38" s="317"/>
      <c r="IG38" s="317"/>
      <c r="IH38" s="315" t="s">
        <v>123</v>
      </c>
      <c r="II38" s="315"/>
      <c r="IJ38" s="315"/>
      <c r="IK38" s="315"/>
      <c r="IL38" s="315"/>
      <c r="IM38" s="315"/>
      <c r="IN38" s="315" t="s">
        <v>124</v>
      </c>
      <c r="IO38" s="315"/>
      <c r="IP38" s="315"/>
      <c r="IQ38" s="315"/>
      <c r="IR38" s="315"/>
      <c r="IS38" s="315"/>
      <c r="IT38" s="315" t="s">
        <v>125</v>
      </c>
      <c r="IU38" s="315"/>
      <c r="IV38" s="315"/>
      <c r="IW38" s="315"/>
      <c r="IX38" s="315"/>
      <c r="IY38" s="315"/>
      <c r="IZ38" s="315" t="s">
        <v>126</v>
      </c>
      <c r="JA38" s="315"/>
      <c r="JB38" s="315"/>
      <c r="JC38" s="315"/>
      <c r="JD38" s="315"/>
      <c r="JE38" s="315"/>
      <c r="JF38" s="315" t="s">
        <v>127</v>
      </c>
      <c r="JG38" s="315"/>
      <c r="JH38" s="315"/>
      <c r="JI38" s="315"/>
      <c r="JJ38" s="315"/>
      <c r="JK38" s="315"/>
      <c r="JL38" s="315" t="s">
        <v>128</v>
      </c>
      <c r="JM38" s="315"/>
      <c r="JN38" s="315"/>
      <c r="JO38" s="315"/>
      <c r="JP38" s="315"/>
      <c r="JQ38" s="315"/>
      <c r="JR38" s="315"/>
      <c r="JS38" s="315" t="s">
        <v>129</v>
      </c>
      <c r="JT38" s="315"/>
      <c r="JU38" s="315"/>
      <c r="JV38" s="315"/>
      <c r="JW38" s="315"/>
      <c r="JX38" s="315"/>
      <c r="JY38" s="54"/>
      <c r="JZ38" s="315" t="s">
        <v>130</v>
      </c>
      <c r="KA38" s="315"/>
      <c r="KB38" s="315"/>
      <c r="KC38" s="315"/>
      <c r="KD38" s="315"/>
      <c r="KE38" s="315"/>
      <c r="KF38" s="315" t="s">
        <v>131</v>
      </c>
      <c r="KG38" s="315"/>
      <c r="KH38" s="315"/>
      <c r="KI38" s="315"/>
      <c r="KJ38" s="315"/>
      <c r="KK38" s="315"/>
      <c r="KL38" s="315" t="s">
        <v>132</v>
      </c>
      <c r="KM38" s="315"/>
      <c r="KN38" s="315"/>
      <c r="KO38" s="315"/>
      <c r="KP38" s="315"/>
      <c r="KQ38" s="315"/>
      <c r="KR38" s="315" t="s">
        <v>133</v>
      </c>
      <c r="KS38" s="315"/>
      <c r="KT38" s="315"/>
      <c r="KU38" s="315"/>
      <c r="KV38" s="315"/>
      <c r="KW38" s="315"/>
      <c r="KX38" s="315" t="s">
        <v>134</v>
      </c>
      <c r="KY38" s="315"/>
      <c r="KZ38" s="315"/>
      <c r="LA38" s="315"/>
      <c r="LB38" s="315"/>
      <c r="LC38" s="315"/>
      <c r="LD38" s="54"/>
      <c r="LE38" s="315" t="s">
        <v>135</v>
      </c>
      <c r="LF38" s="315"/>
      <c r="LG38" s="315"/>
      <c r="LH38" s="315"/>
      <c r="LI38" s="315"/>
      <c r="LJ38" s="315"/>
      <c r="LK38" s="315" t="s">
        <v>136</v>
      </c>
      <c r="LL38" s="315"/>
      <c r="LM38" s="315"/>
      <c r="LN38" s="315"/>
      <c r="LO38" s="315"/>
      <c r="LP38" s="315"/>
      <c r="LQ38" s="315" t="s">
        <v>137</v>
      </c>
      <c r="LR38" s="315"/>
      <c r="LS38" s="315"/>
      <c r="LT38" s="315"/>
      <c r="LU38" s="315"/>
      <c r="LV38" s="315"/>
      <c r="LW38" s="54"/>
      <c r="LX38" s="315" t="s">
        <v>138</v>
      </c>
      <c r="LY38" s="315"/>
      <c r="LZ38" s="315"/>
      <c r="MA38" s="315"/>
      <c r="MB38" s="315"/>
      <c r="MC38" s="315"/>
      <c r="MD38" s="315" t="s">
        <v>139</v>
      </c>
      <c r="ME38" s="315"/>
      <c r="MF38" s="315"/>
      <c r="MG38" s="315"/>
      <c r="MH38" s="315"/>
      <c r="MI38" s="315"/>
      <c r="MJ38" s="315" t="s">
        <v>140</v>
      </c>
      <c r="MK38" s="315"/>
      <c r="ML38" s="315"/>
      <c r="MM38" s="315"/>
      <c r="MN38" s="315"/>
      <c r="MO38" s="315"/>
      <c r="MP38" s="315" t="s">
        <v>141</v>
      </c>
      <c r="MQ38" s="315"/>
      <c r="MR38" s="315"/>
      <c r="MS38" s="315"/>
      <c r="MT38" s="315"/>
      <c r="MU38" s="315"/>
      <c r="MV38" s="315" t="s">
        <v>142</v>
      </c>
      <c r="MW38" s="315"/>
      <c r="MX38" s="315"/>
      <c r="MY38" s="315"/>
      <c r="MZ38" s="315"/>
      <c r="NA38" s="315"/>
      <c r="NB38" s="315" t="s">
        <v>143</v>
      </c>
      <c r="NC38" s="315"/>
      <c r="ND38" s="315"/>
      <c r="NE38" s="315"/>
      <c r="NF38" s="315"/>
      <c r="NG38" s="315"/>
      <c r="NH38" s="315" t="s">
        <v>144</v>
      </c>
      <c r="NI38" s="315"/>
      <c r="NJ38" s="315"/>
      <c r="NK38" s="315"/>
      <c r="NL38" s="315"/>
      <c r="NM38" s="315"/>
    </row>
    <row r="39" spans="1:377" s="166" customFormat="1" ht="55.2" x14ac:dyDescent="0.3">
      <c r="C39" s="162" t="s">
        <v>257</v>
      </c>
      <c r="D39" s="124" t="s">
        <v>383</v>
      </c>
      <c r="E39" s="154" t="s">
        <v>384</v>
      </c>
      <c r="F39" s="124" t="s">
        <v>385</v>
      </c>
      <c r="G39" s="154" t="s">
        <v>384</v>
      </c>
      <c r="H39" s="169" t="s">
        <v>258</v>
      </c>
      <c r="I39" s="154" t="s">
        <v>384</v>
      </c>
      <c r="J39" s="124" t="s">
        <v>383</v>
      </c>
      <c r="K39" s="154" t="s">
        <v>384</v>
      </c>
      <c r="L39" s="124" t="s">
        <v>385</v>
      </c>
      <c r="M39" s="154" t="s">
        <v>384</v>
      </c>
      <c r="N39" s="169" t="s">
        <v>258</v>
      </c>
      <c r="O39" s="154" t="s">
        <v>384</v>
      </c>
      <c r="P39" s="124" t="s">
        <v>383</v>
      </c>
      <c r="Q39" s="154" t="s">
        <v>384</v>
      </c>
      <c r="R39" s="124" t="s">
        <v>385</v>
      </c>
      <c r="S39" s="154" t="s">
        <v>384</v>
      </c>
      <c r="T39" s="169" t="s">
        <v>258</v>
      </c>
      <c r="U39" s="154" t="s">
        <v>384</v>
      </c>
      <c r="V39" s="124" t="s">
        <v>383</v>
      </c>
      <c r="W39" s="154" t="s">
        <v>384</v>
      </c>
      <c r="X39" s="124" t="s">
        <v>385</v>
      </c>
      <c r="Y39" s="154" t="s">
        <v>384</v>
      </c>
      <c r="Z39" s="169" t="s">
        <v>258</v>
      </c>
      <c r="AA39" s="154" t="s">
        <v>384</v>
      </c>
      <c r="AB39" s="124" t="s">
        <v>383</v>
      </c>
      <c r="AC39" s="154" t="s">
        <v>384</v>
      </c>
      <c r="AD39" s="124" t="s">
        <v>385</v>
      </c>
      <c r="AE39" s="154" t="s">
        <v>384</v>
      </c>
      <c r="AF39" s="169" t="s">
        <v>258</v>
      </c>
      <c r="AG39" s="154" t="s">
        <v>384</v>
      </c>
      <c r="AH39" s="124" t="s">
        <v>383</v>
      </c>
      <c r="AI39" s="154" t="s">
        <v>384</v>
      </c>
      <c r="AJ39" s="124" t="s">
        <v>385</v>
      </c>
      <c r="AK39" s="154" t="s">
        <v>384</v>
      </c>
      <c r="AL39" s="169" t="s">
        <v>258</v>
      </c>
      <c r="AM39" s="154" t="s">
        <v>384</v>
      </c>
      <c r="AN39" s="124" t="s">
        <v>383</v>
      </c>
      <c r="AO39" s="154" t="s">
        <v>384</v>
      </c>
      <c r="AP39" s="124" t="s">
        <v>385</v>
      </c>
      <c r="AQ39" s="154" t="s">
        <v>384</v>
      </c>
      <c r="AR39" s="169" t="s">
        <v>258</v>
      </c>
      <c r="AS39" s="154" t="s">
        <v>384</v>
      </c>
      <c r="AT39" s="124" t="s">
        <v>383</v>
      </c>
      <c r="AU39" s="154" t="s">
        <v>384</v>
      </c>
      <c r="AV39" s="124" t="s">
        <v>385</v>
      </c>
      <c r="AW39" s="154" t="s">
        <v>384</v>
      </c>
      <c r="AX39" s="169" t="s">
        <v>258</v>
      </c>
      <c r="AY39" s="154" t="s">
        <v>384</v>
      </c>
      <c r="AZ39" s="124" t="s">
        <v>383</v>
      </c>
      <c r="BA39" s="154" t="s">
        <v>384</v>
      </c>
      <c r="BB39" s="124" t="s">
        <v>385</v>
      </c>
      <c r="BC39" s="154" t="s">
        <v>384</v>
      </c>
      <c r="BD39" s="124" t="s">
        <v>258</v>
      </c>
      <c r="BE39" s="154" t="s">
        <v>384</v>
      </c>
      <c r="BF39" s="156" t="s">
        <v>30</v>
      </c>
      <c r="BG39" s="124" t="s">
        <v>383</v>
      </c>
      <c r="BH39" s="154" t="s">
        <v>384</v>
      </c>
      <c r="BI39" s="124" t="s">
        <v>385</v>
      </c>
      <c r="BJ39" s="154" t="s">
        <v>384</v>
      </c>
      <c r="BK39" s="169" t="s">
        <v>258</v>
      </c>
      <c r="BL39" s="154" t="s">
        <v>384</v>
      </c>
      <c r="BM39" s="124" t="s">
        <v>383</v>
      </c>
      <c r="BN39" s="154" t="s">
        <v>384</v>
      </c>
      <c r="BO39" s="124" t="s">
        <v>385</v>
      </c>
      <c r="BP39" s="154" t="s">
        <v>384</v>
      </c>
      <c r="BQ39" s="169" t="s">
        <v>258</v>
      </c>
      <c r="BR39" s="154" t="s">
        <v>384</v>
      </c>
      <c r="BS39" s="124" t="s">
        <v>383</v>
      </c>
      <c r="BT39" s="154" t="s">
        <v>384</v>
      </c>
      <c r="BU39" s="124" t="s">
        <v>385</v>
      </c>
      <c r="BV39" s="154" t="s">
        <v>384</v>
      </c>
      <c r="BW39" s="124" t="s">
        <v>258</v>
      </c>
      <c r="BX39" s="154" t="s">
        <v>384</v>
      </c>
      <c r="BY39" s="124" t="s">
        <v>383</v>
      </c>
      <c r="BZ39" s="154" t="s">
        <v>384</v>
      </c>
      <c r="CA39" s="124" t="s">
        <v>385</v>
      </c>
      <c r="CB39" s="154" t="s">
        <v>384</v>
      </c>
      <c r="CC39" s="169" t="s">
        <v>258</v>
      </c>
      <c r="CD39" s="154" t="s">
        <v>384</v>
      </c>
      <c r="CE39" s="124" t="s">
        <v>383</v>
      </c>
      <c r="CF39" s="154" t="s">
        <v>384</v>
      </c>
      <c r="CG39" s="124" t="s">
        <v>385</v>
      </c>
      <c r="CH39" s="154" t="s">
        <v>384</v>
      </c>
      <c r="CI39" s="169" t="s">
        <v>258</v>
      </c>
      <c r="CJ39" s="154" t="s">
        <v>384</v>
      </c>
      <c r="CK39" s="124" t="s">
        <v>383</v>
      </c>
      <c r="CL39" s="154" t="s">
        <v>384</v>
      </c>
      <c r="CM39" s="124" t="s">
        <v>385</v>
      </c>
      <c r="CN39" s="154" t="s">
        <v>384</v>
      </c>
      <c r="CO39" s="169" t="s">
        <v>258</v>
      </c>
      <c r="CP39" s="154" t="s">
        <v>384</v>
      </c>
      <c r="CQ39" s="124" t="s">
        <v>383</v>
      </c>
      <c r="CR39" s="154" t="s">
        <v>384</v>
      </c>
      <c r="CS39" s="124" t="s">
        <v>385</v>
      </c>
      <c r="CT39" s="154" t="s">
        <v>384</v>
      </c>
      <c r="CU39" s="169" t="s">
        <v>258</v>
      </c>
      <c r="CV39" s="154" t="s">
        <v>384</v>
      </c>
      <c r="CW39" s="124" t="s">
        <v>383</v>
      </c>
      <c r="CX39" s="154" t="s">
        <v>384</v>
      </c>
      <c r="CY39" s="124" t="s">
        <v>385</v>
      </c>
      <c r="CZ39" s="154" t="s">
        <v>384</v>
      </c>
      <c r="DA39" s="169" t="s">
        <v>258</v>
      </c>
      <c r="DB39" s="154" t="s">
        <v>384</v>
      </c>
      <c r="DC39" s="171" t="s">
        <v>383</v>
      </c>
      <c r="DD39" s="124" t="s">
        <v>384</v>
      </c>
      <c r="DE39" s="124" t="s">
        <v>385</v>
      </c>
      <c r="DF39" s="124" t="s">
        <v>384</v>
      </c>
      <c r="DG39" s="169" t="s">
        <v>258</v>
      </c>
      <c r="DH39" s="154" t="s">
        <v>384</v>
      </c>
      <c r="DI39" s="124" t="s">
        <v>383</v>
      </c>
      <c r="DJ39" s="154" t="s">
        <v>384</v>
      </c>
      <c r="DK39" s="124" t="s">
        <v>385</v>
      </c>
      <c r="DL39" s="154" t="s">
        <v>384</v>
      </c>
      <c r="DM39" s="169" t="s">
        <v>258</v>
      </c>
      <c r="DN39" s="154" t="s">
        <v>384</v>
      </c>
      <c r="DO39" s="124" t="s">
        <v>383</v>
      </c>
      <c r="DP39" s="154" t="s">
        <v>384</v>
      </c>
      <c r="DQ39" s="124" t="s">
        <v>385</v>
      </c>
      <c r="DR39" s="154" t="s">
        <v>384</v>
      </c>
      <c r="DS39" s="169" t="s">
        <v>258</v>
      </c>
      <c r="DT39" s="154" t="s">
        <v>384</v>
      </c>
      <c r="DU39" s="124" t="s">
        <v>383</v>
      </c>
      <c r="DV39" s="154" t="s">
        <v>384</v>
      </c>
      <c r="DW39" s="124" t="s">
        <v>385</v>
      </c>
      <c r="DX39" s="154" t="s">
        <v>384</v>
      </c>
      <c r="DY39" s="169" t="s">
        <v>258</v>
      </c>
      <c r="DZ39" s="154" t="s">
        <v>384</v>
      </c>
      <c r="EA39" s="124" t="s">
        <v>383</v>
      </c>
      <c r="EB39" s="154" t="s">
        <v>384</v>
      </c>
      <c r="EC39" s="124" t="s">
        <v>385</v>
      </c>
      <c r="ED39" s="154" t="s">
        <v>384</v>
      </c>
      <c r="EE39" s="169" t="s">
        <v>258</v>
      </c>
      <c r="EF39" s="154" t="s">
        <v>384</v>
      </c>
      <c r="EG39" s="157" t="s">
        <v>257</v>
      </c>
      <c r="EH39" s="124" t="s">
        <v>383</v>
      </c>
      <c r="EI39" s="154" t="s">
        <v>384</v>
      </c>
      <c r="EJ39" s="124" t="s">
        <v>385</v>
      </c>
      <c r="EK39" s="154" t="s">
        <v>384</v>
      </c>
      <c r="EL39" s="169" t="s">
        <v>258</v>
      </c>
      <c r="EM39" s="154" t="s">
        <v>384</v>
      </c>
      <c r="EN39" s="124" t="s">
        <v>383</v>
      </c>
      <c r="EO39" s="154" t="s">
        <v>384</v>
      </c>
      <c r="EP39" s="124" t="s">
        <v>385</v>
      </c>
      <c r="EQ39" s="154" t="s">
        <v>384</v>
      </c>
      <c r="ER39" s="169" t="s">
        <v>258</v>
      </c>
      <c r="ES39" s="154" t="s">
        <v>384</v>
      </c>
      <c r="ET39" s="124" t="s">
        <v>383</v>
      </c>
      <c r="EU39" s="154" t="s">
        <v>384</v>
      </c>
      <c r="EV39" s="124" t="s">
        <v>385</v>
      </c>
      <c r="EW39" s="154" t="s">
        <v>384</v>
      </c>
      <c r="EX39" s="169" t="s">
        <v>258</v>
      </c>
      <c r="EY39" s="154" t="s">
        <v>384</v>
      </c>
      <c r="EZ39" s="124" t="s">
        <v>383</v>
      </c>
      <c r="FA39" s="154" t="s">
        <v>384</v>
      </c>
      <c r="FB39" s="124" t="s">
        <v>385</v>
      </c>
      <c r="FC39" s="154" t="s">
        <v>384</v>
      </c>
      <c r="FD39" s="169" t="s">
        <v>258</v>
      </c>
      <c r="FE39" s="154" t="s">
        <v>384</v>
      </c>
      <c r="FF39" s="124" t="s">
        <v>383</v>
      </c>
      <c r="FG39" s="154" t="s">
        <v>384</v>
      </c>
      <c r="FH39" s="124" t="s">
        <v>385</v>
      </c>
      <c r="FI39" s="154" t="s">
        <v>384</v>
      </c>
      <c r="FJ39" s="169" t="s">
        <v>258</v>
      </c>
      <c r="FK39" s="154" t="s">
        <v>384</v>
      </c>
      <c r="FL39" s="124" t="s">
        <v>383</v>
      </c>
      <c r="FM39" s="154" t="s">
        <v>384</v>
      </c>
      <c r="FN39" s="124" t="s">
        <v>385</v>
      </c>
      <c r="FO39" s="154" t="s">
        <v>384</v>
      </c>
      <c r="FP39" s="169" t="s">
        <v>258</v>
      </c>
      <c r="FQ39" s="154" t="s">
        <v>384</v>
      </c>
      <c r="FR39" s="124" t="s">
        <v>383</v>
      </c>
      <c r="FS39" s="154" t="s">
        <v>384</v>
      </c>
      <c r="FT39" s="124" t="s">
        <v>385</v>
      </c>
      <c r="FU39" s="154" t="s">
        <v>384</v>
      </c>
      <c r="FV39" s="169" t="s">
        <v>258</v>
      </c>
      <c r="FW39" s="154" t="s">
        <v>384</v>
      </c>
      <c r="FX39" s="124" t="s">
        <v>383</v>
      </c>
      <c r="FY39" s="154" t="s">
        <v>384</v>
      </c>
      <c r="FZ39" s="124" t="s">
        <v>385</v>
      </c>
      <c r="GA39" s="154" t="s">
        <v>384</v>
      </c>
      <c r="GB39" s="169" t="s">
        <v>258</v>
      </c>
      <c r="GC39" s="154" t="s">
        <v>384</v>
      </c>
      <c r="GD39" s="124" t="s">
        <v>383</v>
      </c>
      <c r="GE39" s="154" t="s">
        <v>384</v>
      </c>
      <c r="GF39" s="124" t="s">
        <v>385</v>
      </c>
      <c r="GG39" s="154" t="s">
        <v>384</v>
      </c>
      <c r="GH39" s="169" t="s">
        <v>258</v>
      </c>
      <c r="GI39" s="154" t="s">
        <v>384</v>
      </c>
      <c r="GJ39" s="124" t="s">
        <v>383</v>
      </c>
      <c r="GK39" s="154" t="s">
        <v>384</v>
      </c>
      <c r="GL39" s="124" t="s">
        <v>385</v>
      </c>
      <c r="GM39" s="154" t="s">
        <v>384</v>
      </c>
      <c r="GN39" s="169" t="s">
        <v>258</v>
      </c>
      <c r="GO39" s="154" t="s">
        <v>384</v>
      </c>
      <c r="GP39" s="124" t="s">
        <v>383</v>
      </c>
      <c r="GQ39" s="154" t="s">
        <v>384</v>
      </c>
      <c r="GR39" s="124" t="s">
        <v>385</v>
      </c>
      <c r="GS39" s="154" t="s">
        <v>384</v>
      </c>
      <c r="GT39" s="169" t="s">
        <v>258</v>
      </c>
      <c r="GU39" s="154" t="s">
        <v>384</v>
      </c>
      <c r="GV39" s="124" t="s">
        <v>383</v>
      </c>
      <c r="GW39" s="154" t="s">
        <v>384</v>
      </c>
      <c r="GX39" s="124" t="s">
        <v>385</v>
      </c>
      <c r="GY39" s="154" t="s">
        <v>384</v>
      </c>
      <c r="GZ39" s="169" t="s">
        <v>258</v>
      </c>
      <c r="HA39" s="154" t="s">
        <v>384</v>
      </c>
      <c r="HB39" s="124" t="s">
        <v>383</v>
      </c>
      <c r="HC39" s="154" t="s">
        <v>384</v>
      </c>
      <c r="HD39" s="124" t="s">
        <v>385</v>
      </c>
      <c r="HE39" s="154" t="s">
        <v>384</v>
      </c>
      <c r="HF39" s="169" t="s">
        <v>258</v>
      </c>
      <c r="HG39" s="154" t="s">
        <v>384</v>
      </c>
      <c r="HH39" s="124" t="s">
        <v>383</v>
      </c>
      <c r="HI39" s="154" t="s">
        <v>384</v>
      </c>
      <c r="HJ39" s="124" t="s">
        <v>385</v>
      </c>
      <c r="HK39" s="154" t="s">
        <v>384</v>
      </c>
      <c r="HL39" s="169" t="s">
        <v>258</v>
      </c>
      <c r="HM39" s="154" t="s">
        <v>384</v>
      </c>
      <c r="HN39" s="157" t="s">
        <v>257</v>
      </c>
      <c r="HO39" s="124" t="s">
        <v>383</v>
      </c>
      <c r="HP39" s="154" t="s">
        <v>384</v>
      </c>
      <c r="HQ39" s="124" t="s">
        <v>385</v>
      </c>
      <c r="HR39" s="154" t="s">
        <v>384</v>
      </c>
      <c r="HS39" s="169" t="s">
        <v>258</v>
      </c>
      <c r="HT39" s="154" t="s">
        <v>384</v>
      </c>
      <c r="HU39" s="124" t="s">
        <v>383</v>
      </c>
      <c r="HV39" s="154" t="s">
        <v>384</v>
      </c>
      <c r="HW39" s="124" t="s">
        <v>385</v>
      </c>
      <c r="HX39" s="154" t="s">
        <v>384</v>
      </c>
      <c r="HY39" s="169" t="s">
        <v>258</v>
      </c>
      <c r="HZ39" s="154" t="s">
        <v>384</v>
      </c>
      <c r="IA39" s="157" t="s">
        <v>257</v>
      </c>
      <c r="IB39" s="124" t="s">
        <v>383</v>
      </c>
      <c r="IC39" s="154" t="s">
        <v>384</v>
      </c>
      <c r="ID39" s="124" t="s">
        <v>385</v>
      </c>
      <c r="IE39" s="154" t="s">
        <v>384</v>
      </c>
      <c r="IF39" s="169" t="s">
        <v>258</v>
      </c>
      <c r="IG39" s="154" t="s">
        <v>384</v>
      </c>
      <c r="IH39" s="124" t="s">
        <v>383</v>
      </c>
      <c r="II39" s="154" t="s">
        <v>384</v>
      </c>
      <c r="IJ39" s="124" t="s">
        <v>385</v>
      </c>
      <c r="IK39" s="154" t="s">
        <v>384</v>
      </c>
      <c r="IL39" s="169" t="s">
        <v>258</v>
      </c>
      <c r="IM39" s="154" t="s">
        <v>384</v>
      </c>
      <c r="IN39" s="124" t="s">
        <v>383</v>
      </c>
      <c r="IO39" s="154" t="s">
        <v>384</v>
      </c>
      <c r="IP39" s="124" t="s">
        <v>385</v>
      </c>
      <c r="IQ39" s="154" t="s">
        <v>384</v>
      </c>
      <c r="IR39" s="169" t="s">
        <v>258</v>
      </c>
      <c r="IS39" s="154" t="s">
        <v>384</v>
      </c>
      <c r="IT39" s="124" t="s">
        <v>383</v>
      </c>
      <c r="IU39" s="154" t="s">
        <v>384</v>
      </c>
      <c r="IV39" s="124" t="s">
        <v>385</v>
      </c>
      <c r="IW39" s="154" t="s">
        <v>384</v>
      </c>
      <c r="IX39" s="169" t="s">
        <v>258</v>
      </c>
      <c r="IY39" s="154" t="s">
        <v>384</v>
      </c>
      <c r="IZ39" s="124" t="s">
        <v>383</v>
      </c>
      <c r="JA39" s="154" t="s">
        <v>384</v>
      </c>
      <c r="JB39" s="124" t="s">
        <v>385</v>
      </c>
      <c r="JC39" s="154" t="s">
        <v>384</v>
      </c>
      <c r="JD39" s="32" t="s">
        <v>258</v>
      </c>
      <c r="JE39" s="154" t="s">
        <v>384</v>
      </c>
      <c r="JF39" s="124" t="s">
        <v>383</v>
      </c>
      <c r="JG39" s="154" t="s">
        <v>384</v>
      </c>
      <c r="JH39" s="124" t="s">
        <v>385</v>
      </c>
      <c r="JI39" s="154" t="s">
        <v>384</v>
      </c>
      <c r="JJ39" s="32" t="s">
        <v>258</v>
      </c>
      <c r="JK39" s="154" t="s">
        <v>384</v>
      </c>
      <c r="JL39" s="124" t="s">
        <v>383</v>
      </c>
      <c r="JM39" s="154" t="s">
        <v>384</v>
      </c>
      <c r="JN39" s="124" t="s">
        <v>385</v>
      </c>
      <c r="JO39" s="154" t="s">
        <v>384</v>
      </c>
      <c r="JP39" s="169" t="s">
        <v>258</v>
      </c>
      <c r="JQ39" s="154" t="s">
        <v>384</v>
      </c>
      <c r="JR39" s="157" t="s">
        <v>257</v>
      </c>
      <c r="JS39" s="124" t="s">
        <v>386</v>
      </c>
      <c r="JT39" s="154" t="s">
        <v>384</v>
      </c>
      <c r="JU39" s="124" t="s">
        <v>387</v>
      </c>
      <c r="JV39" s="154" t="s">
        <v>384</v>
      </c>
      <c r="JW39" s="169" t="s">
        <v>258</v>
      </c>
      <c r="JX39" s="154" t="s">
        <v>384</v>
      </c>
      <c r="JY39" s="157" t="s">
        <v>264</v>
      </c>
      <c r="JZ39" s="124" t="s">
        <v>265</v>
      </c>
      <c r="KA39" s="154" t="s">
        <v>384</v>
      </c>
      <c r="KB39" s="124" t="s">
        <v>266</v>
      </c>
      <c r="KC39" s="154" t="s">
        <v>384</v>
      </c>
      <c r="KD39" s="169" t="s">
        <v>258</v>
      </c>
      <c r="KE39" s="154" t="s">
        <v>384</v>
      </c>
      <c r="KF39" s="124" t="s">
        <v>265</v>
      </c>
      <c r="KG39" s="154" t="s">
        <v>384</v>
      </c>
      <c r="KH39" s="124" t="s">
        <v>266</v>
      </c>
      <c r="KI39" s="154" t="s">
        <v>384</v>
      </c>
      <c r="KJ39" s="169" t="s">
        <v>258</v>
      </c>
      <c r="KK39" s="154" t="s">
        <v>384</v>
      </c>
      <c r="KL39" s="124" t="s">
        <v>265</v>
      </c>
      <c r="KM39" s="154" t="s">
        <v>384</v>
      </c>
      <c r="KN39" s="124" t="s">
        <v>266</v>
      </c>
      <c r="KO39" s="154" t="s">
        <v>384</v>
      </c>
      <c r="KP39" s="169" t="s">
        <v>258</v>
      </c>
      <c r="KQ39" s="154" t="s">
        <v>384</v>
      </c>
      <c r="KR39" s="124" t="s">
        <v>265</v>
      </c>
      <c r="KS39" s="154" t="s">
        <v>384</v>
      </c>
      <c r="KT39" s="124" t="s">
        <v>266</v>
      </c>
      <c r="KU39" s="154" t="s">
        <v>384</v>
      </c>
      <c r="KV39" s="169" t="s">
        <v>258</v>
      </c>
      <c r="KW39" s="154" t="s">
        <v>384</v>
      </c>
      <c r="KX39" s="124" t="s">
        <v>265</v>
      </c>
      <c r="KY39" s="154" t="s">
        <v>384</v>
      </c>
      <c r="KZ39" s="124" t="s">
        <v>266</v>
      </c>
      <c r="LA39" s="154" t="s">
        <v>384</v>
      </c>
      <c r="LB39" s="169" t="s">
        <v>258</v>
      </c>
      <c r="LC39" s="154" t="s">
        <v>384</v>
      </c>
      <c r="LD39" s="155" t="s">
        <v>264</v>
      </c>
      <c r="LE39" s="124" t="s">
        <v>265</v>
      </c>
      <c r="LF39" s="154" t="s">
        <v>384</v>
      </c>
      <c r="LG39" s="124" t="s">
        <v>266</v>
      </c>
      <c r="LH39" s="154" t="s">
        <v>384</v>
      </c>
      <c r="LI39" s="169" t="s">
        <v>258</v>
      </c>
      <c r="LJ39" s="154" t="s">
        <v>384</v>
      </c>
      <c r="LK39" s="124" t="s">
        <v>265</v>
      </c>
      <c r="LL39" s="154" t="s">
        <v>384</v>
      </c>
      <c r="LM39" s="124" t="s">
        <v>266</v>
      </c>
      <c r="LN39" s="154" t="s">
        <v>384</v>
      </c>
      <c r="LO39" s="169" t="s">
        <v>258</v>
      </c>
      <c r="LP39" s="154" t="s">
        <v>384</v>
      </c>
      <c r="LQ39" s="124" t="s">
        <v>265</v>
      </c>
      <c r="LR39" s="154" t="s">
        <v>384</v>
      </c>
      <c r="LS39" s="124" t="s">
        <v>266</v>
      </c>
      <c r="LT39" s="154" t="s">
        <v>384</v>
      </c>
      <c r="LU39" s="169" t="s">
        <v>258</v>
      </c>
      <c r="LV39" s="154" t="s">
        <v>384</v>
      </c>
      <c r="LW39" s="172" t="s">
        <v>264</v>
      </c>
      <c r="LX39" s="124" t="s">
        <v>265</v>
      </c>
      <c r="LY39" s="154" t="s">
        <v>384</v>
      </c>
      <c r="LZ39" s="124" t="s">
        <v>266</v>
      </c>
      <c r="MA39" s="154" t="s">
        <v>384</v>
      </c>
      <c r="MB39" s="169" t="s">
        <v>258</v>
      </c>
      <c r="MC39" s="154" t="s">
        <v>384</v>
      </c>
      <c r="MD39" s="124" t="s">
        <v>265</v>
      </c>
      <c r="ME39" s="154" t="s">
        <v>384</v>
      </c>
      <c r="MF39" s="124" t="s">
        <v>266</v>
      </c>
      <c r="MG39" s="154" t="s">
        <v>384</v>
      </c>
      <c r="MH39" s="169" t="s">
        <v>258</v>
      </c>
      <c r="MI39" s="154" t="s">
        <v>384</v>
      </c>
      <c r="MJ39" s="124" t="s">
        <v>265</v>
      </c>
      <c r="MK39" s="154" t="s">
        <v>384</v>
      </c>
      <c r="ML39" s="124" t="s">
        <v>266</v>
      </c>
      <c r="MM39" s="154" t="s">
        <v>384</v>
      </c>
      <c r="MN39" s="169" t="s">
        <v>258</v>
      </c>
      <c r="MO39" s="154" t="s">
        <v>384</v>
      </c>
      <c r="MP39" s="124" t="s">
        <v>265</v>
      </c>
      <c r="MQ39" s="154" t="s">
        <v>384</v>
      </c>
      <c r="MR39" s="124" t="s">
        <v>266</v>
      </c>
      <c r="MS39" s="154" t="s">
        <v>384</v>
      </c>
      <c r="MT39" s="169" t="s">
        <v>258</v>
      </c>
      <c r="MU39" s="154" t="s">
        <v>384</v>
      </c>
      <c r="MV39" s="124" t="s">
        <v>265</v>
      </c>
      <c r="MW39" s="154" t="s">
        <v>384</v>
      </c>
      <c r="MX39" s="124" t="s">
        <v>266</v>
      </c>
      <c r="MY39" s="154" t="s">
        <v>384</v>
      </c>
      <c r="MZ39" s="169" t="s">
        <v>258</v>
      </c>
      <c r="NA39" s="154" t="s">
        <v>384</v>
      </c>
      <c r="NB39" s="124" t="s">
        <v>265</v>
      </c>
      <c r="NC39" s="154" t="s">
        <v>384</v>
      </c>
      <c r="ND39" s="124" t="s">
        <v>266</v>
      </c>
      <c r="NE39" s="154" t="s">
        <v>384</v>
      </c>
      <c r="NF39" s="169" t="s">
        <v>258</v>
      </c>
      <c r="NG39" s="154" t="s">
        <v>384</v>
      </c>
      <c r="NH39" s="124" t="s">
        <v>265</v>
      </c>
      <c r="NI39" s="154" t="s">
        <v>384</v>
      </c>
      <c r="NJ39" s="124" t="s">
        <v>266</v>
      </c>
      <c r="NK39" s="154" t="s">
        <v>384</v>
      </c>
      <c r="NL39" s="169" t="s">
        <v>258</v>
      </c>
      <c r="NM39" s="124" t="s">
        <v>384</v>
      </c>
    </row>
    <row r="40" spans="1:377" s="57" customFormat="1" ht="13.8" x14ac:dyDescent="0.3">
      <c r="C40" s="351"/>
      <c r="D40" s="372"/>
      <c r="E40" s="372"/>
      <c r="F40" s="372"/>
      <c r="G40" s="372"/>
      <c r="H40" s="348"/>
      <c r="I40" s="373"/>
      <c r="J40" s="372"/>
      <c r="K40" s="372"/>
      <c r="L40" s="372"/>
      <c r="M40" s="372"/>
      <c r="N40" s="348"/>
      <c r="O40" s="373"/>
      <c r="P40" s="372"/>
      <c r="Q40" s="372"/>
      <c r="R40" s="372"/>
      <c r="S40" s="372"/>
      <c r="T40" s="348"/>
      <c r="U40" s="373"/>
      <c r="V40" s="372"/>
      <c r="W40" s="372"/>
      <c r="X40" s="372"/>
      <c r="Y40" s="372"/>
      <c r="Z40" s="348"/>
      <c r="AA40" s="373"/>
      <c r="AB40" s="372"/>
      <c r="AC40" s="372"/>
      <c r="AD40" s="372"/>
      <c r="AE40" s="372"/>
      <c r="AF40" s="348"/>
      <c r="AG40" s="373"/>
      <c r="AH40" s="372"/>
      <c r="AI40" s="372"/>
      <c r="AJ40" s="372"/>
      <c r="AK40" s="372"/>
      <c r="AL40" s="348"/>
      <c r="AM40" s="373"/>
      <c r="AN40" s="372"/>
      <c r="AO40" s="372"/>
      <c r="AP40" s="372"/>
      <c r="AQ40" s="372"/>
      <c r="AR40" s="348"/>
      <c r="AS40" s="373"/>
      <c r="AT40" s="372"/>
      <c r="AU40" s="372"/>
      <c r="AV40" s="372"/>
      <c r="AW40" s="372"/>
      <c r="AX40" s="348"/>
      <c r="AY40" s="373"/>
      <c r="AZ40" s="372"/>
      <c r="BA40" s="372"/>
      <c r="BB40" s="372"/>
      <c r="BC40" s="372"/>
      <c r="BD40" s="348"/>
      <c r="BE40" s="373"/>
      <c r="BF40" s="387"/>
      <c r="BG40" s="372"/>
      <c r="BH40" s="372"/>
      <c r="BI40" s="372"/>
      <c r="BJ40" s="372"/>
      <c r="BK40" s="348"/>
      <c r="BL40" s="373"/>
      <c r="BM40" s="372"/>
      <c r="BN40" s="372"/>
      <c r="BO40" s="372"/>
      <c r="BP40" s="372"/>
      <c r="BQ40" s="348"/>
      <c r="BR40" s="373"/>
      <c r="BS40" s="372"/>
      <c r="BT40" s="372"/>
      <c r="BU40" s="372"/>
      <c r="BV40" s="372"/>
      <c r="BW40" s="348"/>
      <c r="BX40" s="373"/>
      <c r="BY40" s="372"/>
      <c r="BZ40" s="372"/>
      <c r="CA40" s="372"/>
      <c r="CB40" s="372"/>
      <c r="CC40" s="348"/>
      <c r="CD40" s="373"/>
      <c r="CE40" s="372"/>
      <c r="CF40" s="372"/>
      <c r="CG40" s="372"/>
      <c r="CH40" s="372"/>
      <c r="CI40" s="348"/>
      <c r="CJ40" s="373"/>
      <c r="CK40" s="372"/>
      <c r="CL40" s="372"/>
      <c r="CM40" s="372"/>
      <c r="CN40" s="372"/>
      <c r="CO40" s="348"/>
      <c r="CP40" s="373"/>
      <c r="CQ40" s="372"/>
      <c r="CR40" s="372"/>
      <c r="CS40" s="372"/>
      <c r="CT40" s="372"/>
      <c r="CU40" s="348"/>
      <c r="CV40" s="373"/>
      <c r="CW40" s="372"/>
      <c r="CX40" s="372"/>
      <c r="CY40" s="372"/>
      <c r="CZ40" s="372"/>
      <c r="DA40" s="348"/>
      <c r="DB40" s="373"/>
      <c r="DG40" s="348"/>
      <c r="DH40" s="373"/>
      <c r="DM40" s="348"/>
      <c r="DN40" s="373"/>
      <c r="DS40" s="348"/>
      <c r="DT40" s="373"/>
      <c r="DY40" s="348"/>
      <c r="DZ40" s="373"/>
      <c r="EE40" s="348"/>
      <c r="EF40" s="373"/>
      <c r="EG40" s="183" t="s">
        <v>268</v>
      </c>
      <c r="EH40" s="57">
        <v>3758584</v>
      </c>
      <c r="EI40" s="57">
        <v>3758584</v>
      </c>
      <c r="EJ40" s="57">
        <v>1734748</v>
      </c>
      <c r="EK40" s="57">
        <v>1734748</v>
      </c>
      <c r="EL40" s="57">
        <v>1608</v>
      </c>
      <c r="EM40" s="266">
        <f>EL40</f>
        <v>1608</v>
      </c>
      <c r="EN40" s="57">
        <v>5682733</v>
      </c>
      <c r="EO40" s="57">
        <v>5682733</v>
      </c>
      <c r="EP40" s="57">
        <v>2593155</v>
      </c>
      <c r="EQ40" s="57">
        <v>2593155</v>
      </c>
      <c r="ER40" s="57">
        <v>2335</v>
      </c>
      <c r="ES40" s="266">
        <f>ER40</f>
        <v>2335</v>
      </c>
      <c r="ET40" s="57">
        <v>6131107</v>
      </c>
      <c r="EU40" s="347">
        <v>6131107</v>
      </c>
      <c r="EV40" s="57">
        <v>2820331</v>
      </c>
      <c r="EW40" s="347">
        <v>2820331</v>
      </c>
      <c r="EX40" s="57">
        <v>2704</v>
      </c>
      <c r="EY40" s="409">
        <f>EX40</f>
        <v>2704</v>
      </c>
      <c r="EZ40" s="57">
        <v>6488316</v>
      </c>
      <c r="FA40" s="347">
        <v>6488316</v>
      </c>
      <c r="FB40" s="57">
        <v>3012110</v>
      </c>
      <c r="FC40" s="347">
        <v>3012110</v>
      </c>
      <c r="FD40" s="57">
        <v>2859</v>
      </c>
      <c r="FE40" s="409">
        <f>FD40</f>
        <v>2859</v>
      </c>
      <c r="FF40" s="57">
        <v>7329527</v>
      </c>
      <c r="FG40" s="347">
        <v>7329527</v>
      </c>
      <c r="FH40" s="57">
        <v>3332485</v>
      </c>
      <c r="FI40" s="347">
        <v>3332485</v>
      </c>
      <c r="FJ40" s="57">
        <v>3234</v>
      </c>
      <c r="FK40" s="409">
        <f>FJ40</f>
        <v>3234</v>
      </c>
      <c r="FL40" s="57">
        <v>6953339</v>
      </c>
      <c r="FM40" s="347">
        <v>6953339</v>
      </c>
      <c r="FN40" s="57">
        <v>3055455</v>
      </c>
      <c r="FO40" s="347">
        <v>3055455</v>
      </c>
      <c r="FP40" s="57">
        <v>3097</v>
      </c>
      <c r="FQ40" s="409">
        <f>FP40</f>
        <v>3097</v>
      </c>
      <c r="FR40" s="57">
        <v>7944010</v>
      </c>
      <c r="FS40" s="57">
        <v>7944010</v>
      </c>
      <c r="FT40" s="57">
        <v>3427480</v>
      </c>
      <c r="FU40" s="57">
        <v>3427480</v>
      </c>
      <c r="FV40" s="57">
        <v>3591</v>
      </c>
      <c r="FW40" s="266">
        <f>FV40</f>
        <v>3591</v>
      </c>
      <c r="FX40" s="57">
        <v>8656351</v>
      </c>
      <c r="FY40" s="57">
        <v>8656351</v>
      </c>
      <c r="FZ40" s="57">
        <v>3562513</v>
      </c>
      <c r="GA40" s="57">
        <v>3562513</v>
      </c>
      <c r="GB40" s="57">
        <v>3944</v>
      </c>
      <c r="GC40" s="266">
        <f>GB40</f>
        <v>3944</v>
      </c>
      <c r="GD40" s="57">
        <v>8563595</v>
      </c>
      <c r="GE40" s="57">
        <v>8563595</v>
      </c>
      <c r="GF40" s="57">
        <v>3538520</v>
      </c>
      <c r="GG40" s="57">
        <v>3538520</v>
      </c>
      <c r="GH40" s="57">
        <v>3967</v>
      </c>
      <c r="GI40" s="266">
        <f>GH40</f>
        <v>3967</v>
      </c>
      <c r="GJ40" s="57">
        <v>9585041</v>
      </c>
      <c r="GK40" s="57">
        <v>9585041</v>
      </c>
      <c r="GL40" s="57">
        <v>4082015</v>
      </c>
      <c r="GM40" s="57">
        <v>4082015</v>
      </c>
      <c r="GN40" s="57">
        <v>4393</v>
      </c>
      <c r="GO40" s="266">
        <f>GN40</f>
        <v>4393</v>
      </c>
      <c r="GP40" s="57">
        <v>10347700</v>
      </c>
      <c r="GQ40" s="57">
        <v>10347700</v>
      </c>
      <c r="GR40" s="57">
        <v>4583166</v>
      </c>
      <c r="GS40" s="57">
        <v>4583166</v>
      </c>
      <c r="GT40" s="57">
        <v>4855</v>
      </c>
      <c r="GU40" s="266">
        <f>GT40</f>
        <v>4855</v>
      </c>
      <c r="GV40" s="57">
        <v>10738841</v>
      </c>
      <c r="GW40" s="57">
        <v>10738841</v>
      </c>
      <c r="GX40" s="57">
        <v>5289625</v>
      </c>
      <c r="GY40" s="57">
        <v>5289625</v>
      </c>
      <c r="GZ40" s="57">
        <v>4959</v>
      </c>
      <c r="HA40" s="266">
        <f>GZ40</f>
        <v>4959</v>
      </c>
      <c r="HB40" s="57">
        <v>12863239</v>
      </c>
      <c r="HC40" s="57">
        <v>12863239</v>
      </c>
      <c r="HD40" s="57">
        <v>6701615</v>
      </c>
      <c r="HE40" s="57">
        <v>6701615</v>
      </c>
      <c r="HF40" s="57">
        <v>5844</v>
      </c>
      <c r="HG40" s="266">
        <f>HF40</f>
        <v>5844</v>
      </c>
      <c r="HH40" s="57">
        <v>0</v>
      </c>
      <c r="HJ40" s="57">
        <v>0</v>
      </c>
      <c r="HL40" s="57" t="s">
        <v>226</v>
      </c>
      <c r="HM40" s="266" t="str">
        <f>HL40</f>
        <v xml:space="preserve"> </v>
      </c>
      <c r="HN40" s="183"/>
      <c r="HS40" s="348"/>
      <c r="HT40" s="373"/>
      <c r="HY40" s="348"/>
      <c r="HZ40" s="373"/>
      <c r="IA40" s="388"/>
      <c r="IB40" s="372"/>
      <c r="IC40" s="372"/>
      <c r="ID40" s="372"/>
      <c r="IE40" s="372"/>
      <c r="IF40" s="372"/>
      <c r="IG40" s="373"/>
      <c r="IM40" s="266"/>
      <c r="IS40" s="266"/>
      <c r="IY40" s="266"/>
      <c r="JE40" s="266"/>
      <c r="JF40" s="24"/>
      <c r="JG40" s="24"/>
      <c r="JH40" s="24"/>
      <c r="JI40" s="24"/>
      <c r="JJ40" s="24"/>
      <c r="JK40" s="375"/>
      <c r="JQ40" s="266"/>
      <c r="JR40" s="388"/>
      <c r="JX40" s="266"/>
      <c r="JY40" s="183"/>
      <c r="KE40" s="266"/>
      <c r="KH40" s="24"/>
      <c r="KI40" s="24"/>
      <c r="KK40" s="266"/>
      <c r="KQ40" s="266"/>
      <c r="KW40" s="266"/>
      <c r="KX40" s="24"/>
      <c r="KY40" s="24"/>
      <c r="KZ40" s="24"/>
      <c r="LA40" s="24"/>
      <c r="LC40" s="266"/>
      <c r="LD40" s="183"/>
      <c r="LE40" s="24"/>
      <c r="LF40" s="24"/>
      <c r="LG40" s="24"/>
      <c r="LH40" s="24"/>
      <c r="LJ40" s="266"/>
      <c r="LP40" s="266"/>
      <c r="LV40" s="266"/>
      <c r="LW40" s="160" t="s">
        <v>269</v>
      </c>
      <c r="LX40" s="57">
        <v>35308</v>
      </c>
      <c r="LY40" s="57">
        <v>35308</v>
      </c>
      <c r="LZ40" s="24">
        <v>17100</v>
      </c>
      <c r="MA40" s="24">
        <v>17100</v>
      </c>
      <c r="MB40" s="24">
        <v>2265</v>
      </c>
      <c r="MC40" s="375">
        <f>MB40</f>
        <v>2265</v>
      </c>
      <c r="MD40" s="57">
        <v>6921</v>
      </c>
      <c r="ME40" s="57">
        <v>6921</v>
      </c>
      <c r="MF40" s="57">
        <v>2964</v>
      </c>
      <c r="MG40" s="57">
        <v>2964</v>
      </c>
      <c r="MH40" s="57">
        <v>440</v>
      </c>
      <c r="MI40" s="266">
        <f>MH40</f>
        <v>440</v>
      </c>
      <c r="MJ40" s="57">
        <v>2491</v>
      </c>
      <c r="MK40" s="57">
        <v>2491</v>
      </c>
      <c r="ML40" s="57">
        <v>977</v>
      </c>
      <c r="MM40" s="57">
        <v>977</v>
      </c>
      <c r="MN40" s="57">
        <v>155</v>
      </c>
      <c r="MO40" s="266">
        <f>MN40</f>
        <v>155</v>
      </c>
      <c r="MP40" s="24">
        <v>1000</v>
      </c>
      <c r="MQ40" s="24">
        <v>1000</v>
      </c>
      <c r="MR40" s="24">
        <v>414</v>
      </c>
      <c r="MS40" s="24">
        <v>414</v>
      </c>
      <c r="MT40" s="57">
        <v>63</v>
      </c>
      <c r="MU40" s="266">
        <f>MT40</f>
        <v>63</v>
      </c>
      <c r="MV40" s="57">
        <v>339</v>
      </c>
      <c r="MW40" s="57">
        <v>339</v>
      </c>
      <c r="MX40" s="57">
        <v>105</v>
      </c>
      <c r="MY40" s="57">
        <v>105</v>
      </c>
      <c r="MZ40" s="57">
        <v>23</v>
      </c>
      <c r="NA40" s="266">
        <f>MZ40</f>
        <v>23</v>
      </c>
      <c r="NB40" s="57">
        <v>202</v>
      </c>
      <c r="NC40" s="57">
        <v>202</v>
      </c>
      <c r="ND40" s="57">
        <v>80</v>
      </c>
      <c r="NE40" s="57">
        <v>80</v>
      </c>
      <c r="NF40" s="57">
        <v>13</v>
      </c>
      <c r="NG40" s="266">
        <f>NF40</f>
        <v>13</v>
      </c>
      <c r="NH40" s="57">
        <v>87</v>
      </c>
      <c r="NI40" s="57">
        <v>87</v>
      </c>
      <c r="NJ40" s="57">
        <v>40</v>
      </c>
      <c r="NK40" s="57">
        <v>40</v>
      </c>
      <c r="NL40" s="57">
        <v>6</v>
      </c>
      <c r="NM40" s="57">
        <f>NL40</f>
        <v>6</v>
      </c>
    </row>
    <row r="41" spans="1:377" s="57" customFormat="1" ht="13.8" x14ac:dyDescent="0.3">
      <c r="C41" s="351" t="s">
        <v>270</v>
      </c>
      <c r="D41" s="57">
        <v>2820550</v>
      </c>
      <c r="E41" s="347">
        <v>2820550</v>
      </c>
      <c r="F41" s="57">
        <v>1494508</v>
      </c>
      <c r="G41" s="347">
        <v>1494508</v>
      </c>
      <c r="H41" s="57">
        <v>1523</v>
      </c>
      <c r="I41" s="409">
        <f>H41</f>
        <v>1523</v>
      </c>
      <c r="J41" s="57">
        <v>3079225</v>
      </c>
      <c r="K41" s="347">
        <v>3079225</v>
      </c>
      <c r="L41" s="57">
        <v>1512020</v>
      </c>
      <c r="M41" s="347">
        <v>1512020</v>
      </c>
      <c r="N41" s="57">
        <v>1724</v>
      </c>
      <c r="O41" s="409">
        <f>N41</f>
        <v>1724</v>
      </c>
      <c r="P41" s="57">
        <v>3488576</v>
      </c>
      <c r="Q41" s="347">
        <v>3488576</v>
      </c>
      <c r="R41" s="57">
        <v>1681584</v>
      </c>
      <c r="S41" s="347">
        <v>1681584</v>
      </c>
      <c r="T41" s="24">
        <v>1919</v>
      </c>
      <c r="U41" s="409">
        <f>T41</f>
        <v>1919</v>
      </c>
      <c r="V41" s="57">
        <v>3548815</v>
      </c>
      <c r="W41" s="347">
        <v>3548815</v>
      </c>
      <c r="X41" s="57">
        <v>1744634</v>
      </c>
      <c r="Y41" s="347">
        <v>1744634</v>
      </c>
      <c r="Z41" s="57">
        <v>2051</v>
      </c>
      <c r="AA41" s="409">
        <f>Z41</f>
        <v>2051</v>
      </c>
      <c r="AB41" s="57">
        <v>3519894</v>
      </c>
      <c r="AC41" s="347">
        <v>3519894</v>
      </c>
      <c r="AD41" s="57">
        <v>1691967</v>
      </c>
      <c r="AE41" s="347">
        <v>1691967</v>
      </c>
      <c r="AF41" s="57">
        <v>2041</v>
      </c>
      <c r="AG41" s="409">
        <f>AF41</f>
        <v>2041</v>
      </c>
      <c r="AH41" s="57">
        <v>3664574</v>
      </c>
      <c r="AI41" s="347">
        <v>3664574</v>
      </c>
      <c r="AJ41" s="57">
        <v>1784869</v>
      </c>
      <c r="AK41" s="347">
        <v>1784869</v>
      </c>
      <c r="AL41" s="57">
        <v>2071</v>
      </c>
      <c r="AM41" s="409">
        <f>AL41</f>
        <v>2071</v>
      </c>
      <c r="AN41" s="57">
        <v>4190558</v>
      </c>
      <c r="AO41" s="347">
        <v>4190558</v>
      </c>
      <c r="AP41" s="57">
        <v>2075986</v>
      </c>
      <c r="AQ41" s="347">
        <v>2075986</v>
      </c>
      <c r="AR41" s="57">
        <v>2355</v>
      </c>
      <c r="AS41" s="409">
        <f>AR41</f>
        <v>2355</v>
      </c>
      <c r="AT41" s="57">
        <v>4276270</v>
      </c>
      <c r="AU41" s="347">
        <v>4276270</v>
      </c>
      <c r="AV41" s="57">
        <v>2091716</v>
      </c>
      <c r="AW41" s="347">
        <v>2091716</v>
      </c>
      <c r="AX41" s="57">
        <v>2382</v>
      </c>
      <c r="AY41" s="409">
        <f>AX41</f>
        <v>2382</v>
      </c>
      <c r="AZ41" s="57">
        <v>4299225</v>
      </c>
      <c r="BA41" s="347">
        <v>4299225</v>
      </c>
      <c r="BB41" s="57">
        <v>2064340</v>
      </c>
      <c r="BC41" s="347">
        <v>2064340</v>
      </c>
      <c r="BD41" s="57">
        <v>2479</v>
      </c>
      <c r="BE41" s="409">
        <f>BD41</f>
        <v>2479</v>
      </c>
      <c r="BF41" s="266"/>
      <c r="BG41" s="57">
        <v>5099794</v>
      </c>
      <c r="BH41" s="347">
        <v>5099794</v>
      </c>
      <c r="BI41" s="57">
        <v>2538563</v>
      </c>
      <c r="BJ41" s="347">
        <v>2538563</v>
      </c>
      <c r="BK41" s="57">
        <v>2827</v>
      </c>
      <c r="BL41" s="409">
        <f>BK41</f>
        <v>2827</v>
      </c>
      <c r="BM41" s="57">
        <v>5030805</v>
      </c>
      <c r="BN41" s="347">
        <v>5030805</v>
      </c>
      <c r="BO41" s="57">
        <v>2462868</v>
      </c>
      <c r="BP41" s="347">
        <v>2462868</v>
      </c>
      <c r="BQ41" s="57">
        <v>2849</v>
      </c>
      <c r="BR41" s="409">
        <f>BQ41</f>
        <v>2849</v>
      </c>
      <c r="BS41" s="57">
        <v>5605018</v>
      </c>
      <c r="BT41" s="347">
        <v>5605018</v>
      </c>
      <c r="BU41" s="57">
        <v>2754184</v>
      </c>
      <c r="BV41" s="347">
        <v>2754184</v>
      </c>
      <c r="BW41" s="57">
        <v>3148</v>
      </c>
      <c r="BX41" s="409">
        <f>BW41</f>
        <v>3148</v>
      </c>
      <c r="BY41" s="57">
        <v>5118326</v>
      </c>
      <c r="BZ41" s="347">
        <v>5118326</v>
      </c>
      <c r="CA41" s="57">
        <v>2474227</v>
      </c>
      <c r="CB41" s="347">
        <v>2474227</v>
      </c>
      <c r="CC41" s="57">
        <v>2809</v>
      </c>
      <c r="CD41" s="409">
        <f>CC41</f>
        <v>2809</v>
      </c>
      <c r="CE41" s="57">
        <v>5529861</v>
      </c>
      <c r="CF41" s="347">
        <v>5529861</v>
      </c>
      <c r="CG41" s="57">
        <v>2678349</v>
      </c>
      <c r="CH41" s="347">
        <v>2678349</v>
      </c>
      <c r="CI41" s="57">
        <v>3059</v>
      </c>
      <c r="CJ41" s="409">
        <f>CI41</f>
        <v>3059</v>
      </c>
      <c r="CK41" s="57">
        <v>5431533</v>
      </c>
      <c r="CL41" s="347">
        <v>5431533</v>
      </c>
      <c r="CM41" s="57">
        <v>2519526</v>
      </c>
      <c r="CN41" s="347">
        <v>2519526</v>
      </c>
      <c r="CO41" s="57">
        <v>3018</v>
      </c>
      <c r="CP41" s="409">
        <f>CO41</f>
        <v>3018</v>
      </c>
      <c r="CQ41" s="57">
        <v>6019529</v>
      </c>
      <c r="CR41" s="347">
        <v>6019529</v>
      </c>
      <c r="CS41" s="57">
        <v>2816429</v>
      </c>
      <c r="CT41" s="347">
        <v>2816429</v>
      </c>
      <c r="CU41" s="57">
        <v>3303</v>
      </c>
      <c r="CV41" s="409">
        <f>CU41</f>
        <v>3303</v>
      </c>
      <c r="CW41" s="24">
        <v>5892913</v>
      </c>
      <c r="CX41" s="347">
        <v>5892913</v>
      </c>
      <c r="CY41" s="57">
        <v>2730368</v>
      </c>
      <c r="CZ41" s="347">
        <v>2730368</v>
      </c>
      <c r="DA41" s="57">
        <v>3192</v>
      </c>
      <c r="DB41" s="409">
        <f>DA41</f>
        <v>3192</v>
      </c>
      <c r="DC41" s="57">
        <v>6643290</v>
      </c>
      <c r="DD41" s="347">
        <v>6643290</v>
      </c>
      <c r="DE41" s="57">
        <v>3060217</v>
      </c>
      <c r="DF41" s="347">
        <v>3060217</v>
      </c>
      <c r="DG41" s="57">
        <v>3636</v>
      </c>
      <c r="DH41" s="409">
        <f>DG41</f>
        <v>3636</v>
      </c>
      <c r="DI41" s="57">
        <v>6503404</v>
      </c>
      <c r="DJ41" s="347">
        <v>6503404</v>
      </c>
      <c r="DK41" s="57">
        <v>2996814</v>
      </c>
      <c r="DL41" s="347">
        <v>2996814</v>
      </c>
      <c r="DM41" s="57">
        <v>3576</v>
      </c>
      <c r="DN41" s="409">
        <f>DM41</f>
        <v>3576</v>
      </c>
      <c r="DO41" s="57">
        <v>6783904</v>
      </c>
      <c r="DP41" s="347">
        <v>6783904</v>
      </c>
      <c r="DQ41" s="57">
        <v>3249099</v>
      </c>
      <c r="DR41" s="347">
        <v>3249099</v>
      </c>
      <c r="DS41" s="57">
        <v>3657</v>
      </c>
      <c r="DT41" s="409">
        <f>DS41</f>
        <v>3657</v>
      </c>
      <c r="DU41" s="57">
        <v>6683967</v>
      </c>
      <c r="DV41" s="347">
        <v>6683967</v>
      </c>
      <c r="DW41" s="57">
        <v>3134287</v>
      </c>
      <c r="DX41" s="347">
        <v>3134287</v>
      </c>
      <c r="DY41" s="57">
        <v>3731</v>
      </c>
      <c r="DZ41" s="410">
        <f>DY41</f>
        <v>3731</v>
      </c>
      <c r="EA41" s="57">
        <v>7393351</v>
      </c>
      <c r="EB41" s="347">
        <v>7393351</v>
      </c>
      <c r="EC41" s="57">
        <v>3509029</v>
      </c>
      <c r="ED41" s="347">
        <v>3509029</v>
      </c>
      <c r="EE41" s="57">
        <v>4006</v>
      </c>
      <c r="EF41" s="409">
        <f>EE41</f>
        <v>4006</v>
      </c>
      <c r="EG41" s="183" t="s">
        <v>271</v>
      </c>
      <c r="EH41" s="57">
        <v>5282171</v>
      </c>
      <c r="EI41" s="347">
        <f>EI40+EH41</f>
        <v>9040755</v>
      </c>
      <c r="EJ41" s="57">
        <v>2307695</v>
      </c>
      <c r="EK41" s="347">
        <f>EK40+EJ41</f>
        <v>4042443</v>
      </c>
      <c r="EL41" s="57">
        <v>2037</v>
      </c>
      <c r="EM41" s="409">
        <f>EM40+EL41</f>
        <v>3645</v>
      </c>
      <c r="EN41" s="57">
        <v>4881144</v>
      </c>
      <c r="EO41" s="347">
        <f>EO40+EN41</f>
        <v>10563877</v>
      </c>
      <c r="EP41" s="57">
        <v>2116876</v>
      </c>
      <c r="EQ41" s="347">
        <f>EQ40+EP41</f>
        <v>4710031</v>
      </c>
      <c r="ER41" s="57">
        <v>1408</v>
      </c>
      <c r="ES41" s="409">
        <f>ES40+ER41</f>
        <v>3743</v>
      </c>
      <c r="ET41" s="347">
        <v>4877652</v>
      </c>
      <c r="EU41" s="57">
        <f>EU40+ET41</f>
        <v>11008759</v>
      </c>
      <c r="EV41" s="347">
        <v>2189465</v>
      </c>
      <c r="EW41" s="57">
        <f>EW40+EV41</f>
        <v>5009796</v>
      </c>
      <c r="EX41" s="411">
        <v>1403</v>
      </c>
      <c r="EY41" s="266">
        <f>EY40+EX41</f>
        <v>4107</v>
      </c>
      <c r="EZ41" s="347">
        <v>5016990</v>
      </c>
      <c r="FA41" s="57">
        <f>FA40+EZ41</f>
        <v>11505306</v>
      </c>
      <c r="FB41" s="347">
        <v>2155368</v>
      </c>
      <c r="FC41" s="57">
        <f>FC40+FB41</f>
        <v>5167478</v>
      </c>
      <c r="FD41" s="411">
        <v>1453</v>
      </c>
      <c r="FE41" s="266">
        <f>FE40+FD41</f>
        <v>4312</v>
      </c>
      <c r="FF41" s="347">
        <v>5769209</v>
      </c>
      <c r="FG41" s="57">
        <f>FG40+FF41</f>
        <v>13098736</v>
      </c>
      <c r="FH41" s="347">
        <v>2415869</v>
      </c>
      <c r="FI41" s="57">
        <f>FI40+FH41</f>
        <v>5748354</v>
      </c>
      <c r="FJ41" s="411">
        <v>1694</v>
      </c>
      <c r="FK41" s="266">
        <f>FK40+FJ41</f>
        <v>4928</v>
      </c>
      <c r="FL41" s="347">
        <v>5607864</v>
      </c>
      <c r="FM41" s="57">
        <f>FM40+FL41</f>
        <v>12561203</v>
      </c>
      <c r="FN41" s="347">
        <v>2388902</v>
      </c>
      <c r="FO41" s="57">
        <f>FO40+FN41</f>
        <v>5444357</v>
      </c>
      <c r="FP41" s="411">
        <v>1617</v>
      </c>
      <c r="FQ41" s="266">
        <f>FQ40+FP41</f>
        <v>4714</v>
      </c>
      <c r="FR41" s="57">
        <v>6439717</v>
      </c>
      <c r="FS41" s="347">
        <f>FS40+FR41</f>
        <v>14383727</v>
      </c>
      <c r="FT41" s="57">
        <v>2697331</v>
      </c>
      <c r="FU41" s="347">
        <f>FU40+FT41</f>
        <v>6124811</v>
      </c>
      <c r="FV41" s="57">
        <v>1865</v>
      </c>
      <c r="FW41" s="409">
        <f>FW40+FV41</f>
        <v>5456</v>
      </c>
      <c r="FX41" s="57">
        <v>6712216</v>
      </c>
      <c r="FY41" s="347">
        <f>FY40+FX41</f>
        <v>15368567</v>
      </c>
      <c r="FZ41" s="57">
        <v>2683480</v>
      </c>
      <c r="GA41" s="347">
        <f>GA40+FZ41</f>
        <v>6245993</v>
      </c>
      <c r="GB41" s="57">
        <v>1987</v>
      </c>
      <c r="GC41" s="409">
        <f>GC40+GB41</f>
        <v>5931</v>
      </c>
      <c r="GD41" s="57">
        <v>6851728</v>
      </c>
      <c r="GE41" s="347">
        <f>GE40+GD41</f>
        <v>15415323</v>
      </c>
      <c r="GF41" s="57">
        <v>2633377</v>
      </c>
      <c r="GG41" s="347">
        <f>GG40+GF41</f>
        <v>6171897</v>
      </c>
      <c r="GH41" s="57">
        <v>1999</v>
      </c>
      <c r="GI41" s="409">
        <f>GI40+GH41</f>
        <v>5966</v>
      </c>
      <c r="GJ41" s="57">
        <v>7535632</v>
      </c>
      <c r="GK41" s="347">
        <f>GK40+GJ41</f>
        <v>17120673</v>
      </c>
      <c r="GL41" s="57">
        <v>3035946</v>
      </c>
      <c r="GM41" s="347">
        <f>GM40+GL41</f>
        <v>7117961</v>
      </c>
      <c r="GN41" s="57">
        <v>2227</v>
      </c>
      <c r="GO41" s="409">
        <f>GO40+GN41</f>
        <v>6620</v>
      </c>
      <c r="GP41" s="57">
        <v>8320191</v>
      </c>
      <c r="GQ41" s="347">
        <f>GQ40+GP41</f>
        <v>18667891</v>
      </c>
      <c r="GR41" s="57">
        <v>3435120</v>
      </c>
      <c r="GS41" s="347">
        <f>GS40+GR41</f>
        <v>8018286</v>
      </c>
      <c r="GT41" s="57">
        <v>2484</v>
      </c>
      <c r="GU41" s="409">
        <f>GU40+GT41</f>
        <v>7339</v>
      </c>
      <c r="GV41" s="57">
        <v>8383496</v>
      </c>
      <c r="GW41" s="347">
        <f>GW40+GV41</f>
        <v>19122337</v>
      </c>
      <c r="GX41" s="57">
        <v>3898251</v>
      </c>
      <c r="GY41" s="347">
        <f>GY40+GX41</f>
        <v>9187876</v>
      </c>
      <c r="GZ41" s="57">
        <v>2527</v>
      </c>
      <c r="HA41" s="409">
        <f>HA40+GZ41</f>
        <v>7486</v>
      </c>
      <c r="HB41" s="57">
        <v>10357942</v>
      </c>
      <c r="HC41" s="347">
        <f>HC40+HB41</f>
        <v>23221181</v>
      </c>
      <c r="HD41" s="57">
        <v>4993453</v>
      </c>
      <c r="HE41" s="347">
        <f>HE40+HD41</f>
        <v>11695068</v>
      </c>
      <c r="HF41" s="57">
        <v>3131</v>
      </c>
      <c r="HG41" s="409">
        <f>HG40+HF41</f>
        <v>8975</v>
      </c>
      <c r="HH41" s="57">
        <v>4473955</v>
      </c>
      <c r="HI41" s="57">
        <v>4473955</v>
      </c>
      <c r="HJ41" s="57">
        <v>1991258</v>
      </c>
      <c r="HK41" s="57">
        <v>1991258</v>
      </c>
      <c r="HL41" s="57">
        <v>2676</v>
      </c>
      <c r="HM41" s="266">
        <v>2676</v>
      </c>
      <c r="HN41" s="386" t="s">
        <v>270</v>
      </c>
      <c r="HO41" s="57">
        <v>1335370</v>
      </c>
      <c r="HP41" s="57">
        <v>1335370</v>
      </c>
      <c r="HQ41" s="57">
        <v>582421</v>
      </c>
      <c r="HR41" s="57">
        <v>582421</v>
      </c>
      <c r="HS41" s="57">
        <v>777</v>
      </c>
      <c r="HT41" s="266">
        <f>HS41</f>
        <v>777</v>
      </c>
      <c r="HU41" s="57">
        <v>274117</v>
      </c>
      <c r="HV41" s="57">
        <v>274117</v>
      </c>
      <c r="HW41" s="57">
        <v>107901</v>
      </c>
      <c r="HX41" s="57">
        <v>107901</v>
      </c>
      <c r="HY41" s="57">
        <v>162</v>
      </c>
      <c r="HZ41" s="266">
        <f>HY41</f>
        <v>162</v>
      </c>
      <c r="IA41" s="183" t="s">
        <v>272</v>
      </c>
      <c r="IB41" s="57">
        <v>117599</v>
      </c>
      <c r="IC41" s="57">
        <v>117599</v>
      </c>
      <c r="ID41" s="57">
        <v>63614</v>
      </c>
      <c r="IE41" s="57">
        <v>63614</v>
      </c>
      <c r="IF41" s="57">
        <v>70</v>
      </c>
      <c r="IG41" s="266">
        <v>70</v>
      </c>
      <c r="IH41" s="24">
        <v>105085</v>
      </c>
      <c r="II41" s="24">
        <v>105085</v>
      </c>
      <c r="IJ41" s="24">
        <v>49323</v>
      </c>
      <c r="IK41" s="24">
        <v>49323</v>
      </c>
      <c r="IL41" s="24">
        <v>64</v>
      </c>
      <c r="IM41" s="375">
        <v>64</v>
      </c>
      <c r="IN41" s="57">
        <v>29792</v>
      </c>
      <c r="IO41" s="57">
        <v>29792</v>
      </c>
      <c r="IP41" s="57">
        <v>14112</v>
      </c>
      <c r="IQ41" s="57">
        <v>14112</v>
      </c>
      <c r="IR41" s="57">
        <v>18</v>
      </c>
      <c r="IS41" s="266">
        <v>18</v>
      </c>
      <c r="IT41" s="24">
        <v>49920</v>
      </c>
      <c r="IU41" s="24">
        <v>49920</v>
      </c>
      <c r="IV41" s="24">
        <v>31238</v>
      </c>
      <c r="IW41" s="24">
        <v>31238</v>
      </c>
      <c r="IX41" s="24">
        <v>32</v>
      </c>
      <c r="IY41" s="266">
        <v>32</v>
      </c>
      <c r="IZ41" s="24">
        <v>35599</v>
      </c>
      <c r="JA41" s="24">
        <v>35599</v>
      </c>
      <c r="JB41" s="57">
        <v>14805</v>
      </c>
      <c r="JC41" s="57">
        <v>14805</v>
      </c>
      <c r="JD41" s="57">
        <v>21</v>
      </c>
      <c r="JE41" s="266">
        <v>21</v>
      </c>
      <c r="JF41" s="57">
        <v>18521</v>
      </c>
      <c r="JG41" s="57">
        <v>18521</v>
      </c>
      <c r="JH41" s="57">
        <v>8393</v>
      </c>
      <c r="JI41" s="57">
        <v>8393</v>
      </c>
      <c r="JJ41" s="57">
        <v>11</v>
      </c>
      <c r="JK41" s="375">
        <v>11</v>
      </c>
      <c r="JL41" s="57">
        <v>12787</v>
      </c>
      <c r="JM41" s="57">
        <v>12787</v>
      </c>
      <c r="JN41" s="57">
        <v>5342</v>
      </c>
      <c r="JO41" s="57">
        <v>5342</v>
      </c>
      <c r="JP41" s="57">
        <v>9</v>
      </c>
      <c r="JQ41" s="266">
        <v>9</v>
      </c>
      <c r="JR41" s="183" t="s">
        <v>272</v>
      </c>
      <c r="JS41" s="24">
        <v>17</v>
      </c>
      <c r="JT41" s="24">
        <v>17</v>
      </c>
      <c r="JU41" s="24">
        <v>6</v>
      </c>
      <c r="JV41" s="24">
        <v>6</v>
      </c>
      <c r="JW41" s="57">
        <v>12</v>
      </c>
      <c r="JX41" s="266">
        <v>12</v>
      </c>
      <c r="JY41" s="183" t="s">
        <v>273</v>
      </c>
      <c r="JZ41" s="57">
        <v>25</v>
      </c>
      <c r="KA41" s="57">
        <v>25</v>
      </c>
      <c r="KB41" s="57">
        <v>6</v>
      </c>
      <c r="KC41" s="57">
        <v>6</v>
      </c>
      <c r="KD41" s="24">
        <v>9</v>
      </c>
      <c r="KE41" s="375">
        <f>KD41</f>
        <v>9</v>
      </c>
      <c r="KF41" s="57">
        <v>24</v>
      </c>
      <c r="KG41" s="57">
        <v>24</v>
      </c>
      <c r="KH41" s="57">
        <v>19</v>
      </c>
      <c r="KI41" s="57">
        <v>19</v>
      </c>
      <c r="KJ41" s="57">
        <v>7</v>
      </c>
      <c r="KK41" s="266">
        <f>KJ41</f>
        <v>7</v>
      </c>
      <c r="KL41" s="57">
        <v>13</v>
      </c>
      <c r="KM41" s="57">
        <v>13</v>
      </c>
      <c r="KN41" s="57">
        <v>0</v>
      </c>
      <c r="KO41" s="57">
        <v>0</v>
      </c>
      <c r="KP41" s="57">
        <v>4</v>
      </c>
      <c r="KQ41" s="266">
        <f>KP41</f>
        <v>4</v>
      </c>
      <c r="KR41" s="24">
        <v>15</v>
      </c>
      <c r="KS41" s="24">
        <v>15</v>
      </c>
      <c r="KT41" s="24">
        <v>4</v>
      </c>
      <c r="KU41" s="24">
        <v>4</v>
      </c>
      <c r="KV41" s="24">
        <v>5</v>
      </c>
      <c r="KW41" s="375">
        <f>KV41</f>
        <v>5</v>
      </c>
      <c r="KX41" s="57">
        <v>8</v>
      </c>
      <c r="KY41" s="57">
        <v>8</v>
      </c>
      <c r="KZ41" s="57">
        <v>5</v>
      </c>
      <c r="LA41" s="57">
        <v>5</v>
      </c>
      <c r="LB41" s="24">
        <v>3</v>
      </c>
      <c r="LC41" s="375">
        <f>LB41</f>
        <v>3</v>
      </c>
      <c r="LD41" s="183" t="s">
        <v>274</v>
      </c>
      <c r="LE41" s="57">
        <v>158</v>
      </c>
      <c r="LF41" s="57">
        <v>158</v>
      </c>
      <c r="LG41" s="57">
        <v>74</v>
      </c>
      <c r="LH41" s="57">
        <v>74</v>
      </c>
      <c r="LI41" s="57">
        <v>22</v>
      </c>
      <c r="LJ41" s="266">
        <f>LI41</f>
        <v>22</v>
      </c>
      <c r="LK41" s="57">
        <v>64</v>
      </c>
      <c r="LL41" s="57">
        <v>64</v>
      </c>
      <c r="LM41" s="57">
        <v>21</v>
      </c>
      <c r="LN41" s="57">
        <v>21</v>
      </c>
      <c r="LO41" s="57">
        <v>9</v>
      </c>
      <c r="LP41" s="266">
        <f>LO41</f>
        <v>9</v>
      </c>
      <c r="LQ41" s="57">
        <v>38</v>
      </c>
      <c r="LR41" s="57">
        <v>38</v>
      </c>
      <c r="LS41" s="57">
        <v>28</v>
      </c>
      <c r="LT41" s="57">
        <v>28</v>
      </c>
      <c r="LU41" s="57">
        <v>6</v>
      </c>
      <c r="LV41" s="266">
        <f>LU41</f>
        <v>6</v>
      </c>
      <c r="LW41" s="160" t="s">
        <v>275</v>
      </c>
      <c r="LX41" s="57">
        <v>117326</v>
      </c>
      <c r="LY41" s="347">
        <f>LY40+LX41</f>
        <v>152634</v>
      </c>
      <c r="LZ41" s="24">
        <v>58959</v>
      </c>
      <c r="MA41" s="347">
        <f>MA40+LZ41</f>
        <v>76059</v>
      </c>
      <c r="MB41" s="24">
        <v>4498</v>
      </c>
      <c r="MC41" s="409">
        <f>MC40+MB41</f>
        <v>6763</v>
      </c>
      <c r="MD41" s="57">
        <v>52133</v>
      </c>
      <c r="ME41" s="57">
        <f>ME40+MD41</f>
        <v>59054</v>
      </c>
      <c r="MF41" s="57">
        <v>25086</v>
      </c>
      <c r="MG41" s="57">
        <f>MG40+MF41</f>
        <v>28050</v>
      </c>
      <c r="MH41" s="57">
        <v>1948</v>
      </c>
      <c r="MI41" s="266">
        <f>MI40+MH41</f>
        <v>2388</v>
      </c>
      <c r="MJ41" s="57">
        <v>48750</v>
      </c>
      <c r="MK41" s="57">
        <f>MK40+MJ41</f>
        <v>51241</v>
      </c>
      <c r="ML41" s="57">
        <v>24971</v>
      </c>
      <c r="MM41" s="57">
        <f>MM40+ML41</f>
        <v>25948</v>
      </c>
      <c r="MN41" s="57">
        <v>1820</v>
      </c>
      <c r="MO41" s="266">
        <f>MO40+MN41</f>
        <v>1975</v>
      </c>
      <c r="MP41" s="24">
        <v>45789</v>
      </c>
      <c r="MQ41" s="57">
        <f>MQ40+MP41</f>
        <v>46789</v>
      </c>
      <c r="MR41" s="24">
        <v>24401</v>
      </c>
      <c r="MS41" s="57">
        <f>MS40+MR41</f>
        <v>24815</v>
      </c>
      <c r="MT41" s="57">
        <v>1693</v>
      </c>
      <c r="MU41" s="266">
        <f>MU40+MT41</f>
        <v>1756</v>
      </c>
      <c r="MV41" s="57">
        <v>44420</v>
      </c>
      <c r="MW41" s="57">
        <f>MW40+MV41</f>
        <v>44759</v>
      </c>
      <c r="MX41" s="57">
        <v>23422</v>
      </c>
      <c r="MY41" s="57">
        <f>MY40+MX41</f>
        <v>23527</v>
      </c>
      <c r="MZ41" s="57">
        <v>1650</v>
      </c>
      <c r="NA41" s="266">
        <f>NA40+MZ41</f>
        <v>1673</v>
      </c>
      <c r="NB41" s="57">
        <v>44787</v>
      </c>
      <c r="NC41" s="57">
        <f>NC40+NB41</f>
        <v>44989</v>
      </c>
      <c r="ND41" s="57">
        <v>22868</v>
      </c>
      <c r="NE41" s="57">
        <f>NE40+ND41</f>
        <v>22948</v>
      </c>
      <c r="NF41" s="57">
        <v>1651</v>
      </c>
      <c r="NG41" s="266">
        <f>NG40+NF41</f>
        <v>1664</v>
      </c>
      <c r="NH41" s="57">
        <v>36491</v>
      </c>
      <c r="NI41" s="57">
        <f>NI40+NH41</f>
        <v>36578</v>
      </c>
      <c r="NJ41" s="57">
        <v>18080</v>
      </c>
      <c r="NK41" s="57">
        <f>NK40+NJ41</f>
        <v>18120</v>
      </c>
      <c r="NL41" s="57">
        <v>1322</v>
      </c>
      <c r="NM41" s="57">
        <f>NM40+NL41</f>
        <v>1328</v>
      </c>
    </row>
    <row r="42" spans="1:377" s="57" customFormat="1" ht="13.8" x14ac:dyDescent="0.3">
      <c r="C42" s="351" t="s">
        <v>276</v>
      </c>
      <c r="D42" s="347">
        <v>2073996</v>
      </c>
      <c r="E42" s="57">
        <f>E41+D42</f>
        <v>4894546</v>
      </c>
      <c r="F42" s="347">
        <v>1109735</v>
      </c>
      <c r="G42" s="57">
        <f>G41+F42</f>
        <v>2604243</v>
      </c>
      <c r="H42" s="411">
        <v>684</v>
      </c>
      <c r="I42" s="266">
        <f>I41+H42</f>
        <v>2207</v>
      </c>
      <c r="J42" s="347">
        <v>2329690</v>
      </c>
      <c r="K42" s="57">
        <f>K41+J42</f>
        <v>5408915</v>
      </c>
      <c r="L42" s="347">
        <v>1219763</v>
      </c>
      <c r="M42" s="57">
        <f>M41+L42</f>
        <v>2731783</v>
      </c>
      <c r="N42" s="411">
        <v>785</v>
      </c>
      <c r="O42" s="266">
        <f>O41+N42</f>
        <v>2509</v>
      </c>
      <c r="P42" s="347">
        <v>2874303</v>
      </c>
      <c r="Q42" s="57">
        <f>Q41+P42</f>
        <v>6362879</v>
      </c>
      <c r="R42" s="347">
        <v>1462959</v>
      </c>
      <c r="S42" s="57">
        <f>S41+R42</f>
        <v>3144543</v>
      </c>
      <c r="T42" s="411">
        <v>951</v>
      </c>
      <c r="U42" s="266">
        <f>U41+T42</f>
        <v>2870</v>
      </c>
      <c r="V42" s="347">
        <v>3031412</v>
      </c>
      <c r="W42" s="57">
        <f>W41+V42</f>
        <v>6580227</v>
      </c>
      <c r="X42" s="347">
        <v>1461728</v>
      </c>
      <c r="Y42" s="57">
        <f>Y41+X42</f>
        <v>3206362</v>
      </c>
      <c r="Z42" s="411">
        <v>989</v>
      </c>
      <c r="AA42" s="266">
        <f>AA41+Z42</f>
        <v>3040</v>
      </c>
      <c r="AB42" s="347">
        <v>2878951</v>
      </c>
      <c r="AC42" s="57">
        <f>AC41+AB42</f>
        <v>6398845</v>
      </c>
      <c r="AD42" s="347">
        <v>1424675</v>
      </c>
      <c r="AE42" s="57">
        <f>AE41+AD42</f>
        <v>3116642</v>
      </c>
      <c r="AF42" s="411">
        <v>968</v>
      </c>
      <c r="AG42" s="266">
        <f>AG41+AF42</f>
        <v>3009</v>
      </c>
      <c r="AH42" s="347">
        <v>2822594</v>
      </c>
      <c r="AI42" s="57">
        <f>AI41+AH42</f>
        <v>6487168</v>
      </c>
      <c r="AJ42" s="347">
        <v>1318377</v>
      </c>
      <c r="AK42" s="57">
        <f>AK41+AJ42</f>
        <v>3103246</v>
      </c>
      <c r="AL42" s="411">
        <v>955</v>
      </c>
      <c r="AM42" s="266">
        <f>AM41+AL42</f>
        <v>3026</v>
      </c>
      <c r="AN42" s="347">
        <v>3260364</v>
      </c>
      <c r="AO42" s="57">
        <f>AO41+AN42</f>
        <v>7450922</v>
      </c>
      <c r="AP42" s="347">
        <v>1598726</v>
      </c>
      <c r="AQ42" s="57">
        <f>AQ41+AP42</f>
        <v>3674712</v>
      </c>
      <c r="AR42" s="411">
        <v>1115</v>
      </c>
      <c r="AS42" s="266">
        <f>AS41+AR42</f>
        <v>3470</v>
      </c>
      <c r="AT42" s="347">
        <v>3339028</v>
      </c>
      <c r="AU42" s="57">
        <f>AU41+AT42</f>
        <v>7615298</v>
      </c>
      <c r="AV42" s="347">
        <v>1614190</v>
      </c>
      <c r="AW42" s="57">
        <f>AW41+AV42</f>
        <v>3705906</v>
      </c>
      <c r="AX42" s="411">
        <v>1124</v>
      </c>
      <c r="AY42" s="266">
        <f>AY41+AX42</f>
        <v>3506</v>
      </c>
      <c r="AZ42" s="347">
        <v>3393334</v>
      </c>
      <c r="BA42" s="57">
        <f>BA41+AZ42</f>
        <v>7692559</v>
      </c>
      <c r="BB42" s="347">
        <v>1637542</v>
      </c>
      <c r="BC42" s="57">
        <f>BC41+BB42</f>
        <v>3701882</v>
      </c>
      <c r="BD42" s="411">
        <v>1168</v>
      </c>
      <c r="BE42" s="266">
        <f>BE41+BD42</f>
        <v>3647</v>
      </c>
      <c r="BF42" s="266"/>
      <c r="BG42" s="347">
        <v>3617197</v>
      </c>
      <c r="BH42" s="57">
        <f>BH41+BG42</f>
        <v>8716991</v>
      </c>
      <c r="BI42" s="347">
        <v>1702017</v>
      </c>
      <c r="BJ42" s="57">
        <f>BJ41+BI42</f>
        <v>4240580</v>
      </c>
      <c r="BK42" s="411">
        <v>1214</v>
      </c>
      <c r="BL42" s="266">
        <f>BL41+BK42</f>
        <v>4041</v>
      </c>
      <c r="BM42" s="347">
        <v>4057851</v>
      </c>
      <c r="BN42" s="57">
        <f>BN41+BM42</f>
        <v>9088656</v>
      </c>
      <c r="BO42" s="347">
        <v>1819932</v>
      </c>
      <c r="BP42" s="57">
        <f>BP41+BO42</f>
        <v>4282800</v>
      </c>
      <c r="BQ42" s="411">
        <v>1322</v>
      </c>
      <c r="BR42" s="266">
        <f>BR41+BQ42</f>
        <v>4171</v>
      </c>
      <c r="BS42" s="347">
        <v>4506439</v>
      </c>
      <c r="BT42" s="57">
        <f>BT41+BS42</f>
        <v>10111457</v>
      </c>
      <c r="BU42" s="347">
        <v>2111334</v>
      </c>
      <c r="BV42" s="57">
        <f>BV41+BU42</f>
        <v>4865518</v>
      </c>
      <c r="BW42" s="411">
        <v>1477</v>
      </c>
      <c r="BX42" s="266">
        <f>BX41+BW42</f>
        <v>4625</v>
      </c>
      <c r="BY42" s="347">
        <v>4007412</v>
      </c>
      <c r="BZ42" s="57">
        <f>BZ41+BY42</f>
        <v>9125738</v>
      </c>
      <c r="CA42" s="347">
        <v>1861553</v>
      </c>
      <c r="CB42" s="57">
        <f>CB41+CA42</f>
        <v>4335780</v>
      </c>
      <c r="CC42" s="411">
        <v>1304</v>
      </c>
      <c r="CD42" s="266">
        <f>CD41+CC42</f>
        <v>4113</v>
      </c>
      <c r="CE42" s="347">
        <v>4135632</v>
      </c>
      <c r="CF42" s="57">
        <f>CF41+CE42</f>
        <v>9665493</v>
      </c>
      <c r="CG42" s="347">
        <v>1844819</v>
      </c>
      <c r="CH42" s="57">
        <f>CH41+CG42</f>
        <v>4523168</v>
      </c>
      <c r="CI42" s="411">
        <v>1335</v>
      </c>
      <c r="CJ42" s="266">
        <f>CJ41+CI42</f>
        <v>4394</v>
      </c>
      <c r="CK42" s="347">
        <v>4101964</v>
      </c>
      <c r="CL42" s="57">
        <f>CL41+CK42</f>
        <v>9533497</v>
      </c>
      <c r="CM42" s="347">
        <v>1864239</v>
      </c>
      <c r="CN42" s="57">
        <f>CN41+CM42</f>
        <v>4383765</v>
      </c>
      <c r="CO42" s="411">
        <v>1364</v>
      </c>
      <c r="CP42" s="266">
        <f>CP41+CO42</f>
        <v>4382</v>
      </c>
      <c r="CQ42" s="347">
        <v>4425303</v>
      </c>
      <c r="CR42" s="57">
        <f>CR41+CQ42</f>
        <v>10444832</v>
      </c>
      <c r="CS42" s="347">
        <v>1955188</v>
      </c>
      <c r="CT42" s="57">
        <f>CT41+CS42</f>
        <v>4771617</v>
      </c>
      <c r="CU42" s="411">
        <v>1481</v>
      </c>
      <c r="CV42" s="266">
        <f>CV41+CU42</f>
        <v>4784</v>
      </c>
      <c r="CW42" s="347">
        <v>4725302</v>
      </c>
      <c r="CX42" s="57">
        <f>CX41+CW42</f>
        <v>10618215</v>
      </c>
      <c r="CY42" s="347">
        <v>2043603</v>
      </c>
      <c r="CZ42" s="57">
        <f>CZ41+CY42</f>
        <v>4773971</v>
      </c>
      <c r="DA42" s="411">
        <v>1526</v>
      </c>
      <c r="DB42" s="266">
        <f>DB41+DA42</f>
        <v>4718</v>
      </c>
      <c r="DC42" s="347">
        <v>4774052</v>
      </c>
      <c r="DD42" s="57">
        <f t="shared" ref="DD42:DD55" si="19">DD41+DC42</f>
        <v>11417342</v>
      </c>
      <c r="DE42" s="347">
        <v>2116852</v>
      </c>
      <c r="DF42" s="57">
        <f>DF41+DE42</f>
        <v>5177069</v>
      </c>
      <c r="DG42" s="411">
        <v>1563</v>
      </c>
      <c r="DH42" s="266">
        <f>DH41+DG42</f>
        <v>5199</v>
      </c>
      <c r="DI42" s="347">
        <v>4813884</v>
      </c>
      <c r="DJ42" s="57">
        <f>DJ41+DI42</f>
        <v>11317288</v>
      </c>
      <c r="DK42" s="347">
        <v>2119134</v>
      </c>
      <c r="DL42" s="57">
        <f>DL41+DK42</f>
        <v>5115948</v>
      </c>
      <c r="DM42" s="411">
        <v>1568</v>
      </c>
      <c r="DN42" s="266">
        <f>DN41+DM42</f>
        <v>5144</v>
      </c>
      <c r="DO42" s="347">
        <v>5036483</v>
      </c>
      <c r="DP42" s="57">
        <f>DP41+DO42</f>
        <v>11820387</v>
      </c>
      <c r="DQ42" s="347">
        <v>2268381</v>
      </c>
      <c r="DR42" s="57">
        <f>DR41+DQ42</f>
        <v>5517480</v>
      </c>
      <c r="DS42" s="411">
        <v>1641</v>
      </c>
      <c r="DT42" s="266">
        <f>DT41+DS42</f>
        <v>5298</v>
      </c>
      <c r="DU42" s="347">
        <v>5377199</v>
      </c>
      <c r="DV42" s="57">
        <f>DV41+DU42</f>
        <v>12061166</v>
      </c>
      <c r="DW42" s="347">
        <v>2379106</v>
      </c>
      <c r="DX42" s="57">
        <f>DX41+DW42</f>
        <v>5513393</v>
      </c>
      <c r="DY42" s="412">
        <v>1782</v>
      </c>
      <c r="DZ42" s="266">
        <f>DZ41+DY42</f>
        <v>5513</v>
      </c>
      <c r="EA42" s="347">
        <v>5605405</v>
      </c>
      <c r="EB42" s="57">
        <f>EB41+EA42</f>
        <v>12998756</v>
      </c>
      <c r="EC42" s="347">
        <v>2426412</v>
      </c>
      <c r="ED42" s="57">
        <f>ED41+EC42</f>
        <v>5935441</v>
      </c>
      <c r="EE42" s="411">
        <v>1822</v>
      </c>
      <c r="EF42" s="266">
        <f>EF41+EE42</f>
        <v>5828</v>
      </c>
      <c r="EG42" s="183" t="s">
        <v>277</v>
      </c>
      <c r="EH42" s="347">
        <v>4360356</v>
      </c>
      <c r="EI42" s="57">
        <f t="shared" ref="EI42:EI55" si="20">EI41+EH42</f>
        <v>13401111</v>
      </c>
      <c r="EJ42" s="347">
        <v>1818762</v>
      </c>
      <c r="EK42" s="57">
        <f t="shared" ref="EK42:EK55" si="21">EK41+EJ42</f>
        <v>5861205</v>
      </c>
      <c r="EL42" s="411">
        <v>1130</v>
      </c>
      <c r="EM42" s="266">
        <f t="shared" ref="EM42:EM55" si="22">EM41+EL42</f>
        <v>4775</v>
      </c>
      <c r="EN42" s="347">
        <v>4418742</v>
      </c>
      <c r="EO42" s="57">
        <f t="shared" ref="EO42:EO55" si="23">EO41+EN42</f>
        <v>14982619</v>
      </c>
      <c r="EP42" s="347">
        <v>1766797</v>
      </c>
      <c r="EQ42" s="57">
        <f t="shared" ref="EQ42:EQ55" si="24">EQ41+EP42</f>
        <v>6476828</v>
      </c>
      <c r="ER42" s="411">
        <v>954</v>
      </c>
      <c r="ES42" s="266">
        <f t="shared" ref="ES42:ES55" si="25">ES41+ER42</f>
        <v>4697</v>
      </c>
      <c r="ET42" s="57">
        <v>4122043</v>
      </c>
      <c r="EU42" s="57">
        <f t="shared" ref="EU42:EU55" si="26">EU41+ET42</f>
        <v>15130802</v>
      </c>
      <c r="EV42" s="57">
        <v>1736759</v>
      </c>
      <c r="EW42" s="57">
        <f t="shared" ref="EW42:EW55" si="27">EW41+EV42</f>
        <v>6746555</v>
      </c>
      <c r="EX42" s="57">
        <v>883</v>
      </c>
      <c r="EY42" s="266">
        <f t="shared" ref="EY42:EY55" si="28">EY41+EX42</f>
        <v>4990</v>
      </c>
      <c r="EZ42" s="57">
        <v>4298805</v>
      </c>
      <c r="FA42" s="57">
        <f t="shared" ref="FA42:FA55" si="29">FA41+EZ42</f>
        <v>15804111</v>
      </c>
      <c r="FB42" s="57">
        <v>1773986</v>
      </c>
      <c r="FC42" s="57">
        <f t="shared" ref="FC42:FC55" si="30">FC41+FB42</f>
        <v>6941464</v>
      </c>
      <c r="FD42" s="57">
        <v>914</v>
      </c>
      <c r="FE42" s="266">
        <f t="shared" ref="FE42:FE55" si="31">FE41+FD42</f>
        <v>5226</v>
      </c>
      <c r="FF42" s="57">
        <v>5100251</v>
      </c>
      <c r="FG42" s="57">
        <f t="shared" ref="FG42:FG55" si="32">FG41+FF42</f>
        <v>18198987</v>
      </c>
      <c r="FH42" s="57">
        <v>2127465</v>
      </c>
      <c r="FI42" s="57">
        <f t="shared" ref="FI42:FI55" si="33">FI41+FH42</f>
        <v>7875819</v>
      </c>
      <c r="FJ42" s="57">
        <v>1093</v>
      </c>
      <c r="FK42" s="266">
        <f t="shared" ref="FK42:FK55" si="34">FK41+FJ42</f>
        <v>6021</v>
      </c>
      <c r="FL42" s="57">
        <v>4402367</v>
      </c>
      <c r="FM42" s="57">
        <f t="shared" ref="FM42:FM55" si="35">FM41+FL42</f>
        <v>16963570</v>
      </c>
      <c r="FN42" s="57">
        <v>1825323</v>
      </c>
      <c r="FO42" s="57">
        <f t="shared" ref="FO42:FO55" si="36">FO41+FN42</f>
        <v>7269680</v>
      </c>
      <c r="FP42" s="57">
        <v>964</v>
      </c>
      <c r="FQ42" s="266">
        <f t="shared" ref="FQ42:FQ55" si="37">FQ41+FP42</f>
        <v>5678</v>
      </c>
      <c r="FR42" s="347">
        <v>5430253</v>
      </c>
      <c r="FS42" s="57">
        <f t="shared" ref="FS42:FS55" si="38">FS41+FR42</f>
        <v>19813980</v>
      </c>
      <c r="FT42" s="347">
        <v>2241055</v>
      </c>
      <c r="FU42" s="57">
        <f t="shared" ref="FU42:FU55" si="39">FU41+FT42</f>
        <v>8365866</v>
      </c>
      <c r="FV42" s="411">
        <v>1182</v>
      </c>
      <c r="FW42" s="266">
        <f t="shared" ref="FW42:FW55" si="40">FW41+FV42</f>
        <v>6638</v>
      </c>
      <c r="FX42" s="347">
        <v>5709154</v>
      </c>
      <c r="FY42" s="57">
        <f t="shared" ref="FY42:FY55" si="41">FY41+FX42</f>
        <v>21077721</v>
      </c>
      <c r="FZ42" s="347">
        <v>2241977</v>
      </c>
      <c r="GA42" s="57">
        <f t="shared" ref="GA42:GA55" si="42">GA41+FZ42</f>
        <v>8487970</v>
      </c>
      <c r="GB42" s="411">
        <v>1282</v>
      </c>
      <c r="GC42" s="266">
        <f t="shared" ref="GC42:GC55" si="43">GC41+GB42</f>
        <v>7213</v>
      </c>
      <c r="GD42" s="347">
        <v>5765716</v>
      </c>
      <c r="GE42" s="57">
        <f t="shared" ref="GE42:GE55" si="44">GE41+GD42</f>
        <v>21181039</v>
      </c>
      <c r="GF42" s="347">
        <v>2245723</v>
      </c>
      <c r="GG42" s="57">
        <f t="shared" ref="GG42:GG55" si="45">GG41+GF42</f>
        <v>8417620</v>
      </c>
      <c r="GH42" s="411">
        <v>1295</v>
      </c>
      <c r="GI42" s="266">
        <f t="shared" ref="GI42:GI55" si="46">GI41+GH42</f>
        <v>7261</v>
      </c>
      <c r="GJ42" s="347">
        <v>6218085</v>
      </c>
      <c r="GK42" s="57">
        <f t="shared" ref="GK42:GK55" si="47">GK41+GJ42</f>
        <v>23338758</v>
      </c>
      <c r="GL42" s="347">
        <v>2447191</v>
      </c>
      <c r="GM42" s="57">
        <f t="shared" ref="GM42:GM55" si="48">GM41+GL42</f>
        <v>9565152</v>
      </c>
      <c r="GN42" s="411">
        <v>1393</v>
      </c>
      <c r="GO42" s="266">
        <f t="shared" ref="GO42:GO55" si="49">GO41+GN42</f>
        <v>8013</v>
      </c>
      <c r="GP42" s="347">
        <v>7495848</v>
      </c>
      <c r="GQ42" s="57">
        <f t="shared" ref="GQ42:GQ55" si="50">GQ41+GP42</f>
        <v>26163739</v>
      </c>
      <c r="GR42" s="347">
        <v>3028328</v>
      </c>
      <c r="GS42" s="57">
        <f t="shared" ref="GS42:GS55" si="51">GS41+GR42</f>
        <v>11046614</v>
      </c>
      <c r="GT42" s="411">
        <v>1695</v>
      </c>
      <c r="GU42" s="266">
        <f t="shared" ref="GU42:GU55" si="52">GU41+GT42</f>
        <v>9034</v>
      </c>
      <c r="GV42" s="347">
        <v>7507874</v>
      </c>
      <c r="GW42" s="57">
        <f t="shared" ref="GW42:GW55" si="53">GW41+GV42</f>
        <v>26630211</v>
      </c>
      <c r="GX42" s="347">
        <v>3340568</v>
      </c>
      <c r="GY42" s="57">
        <f t="shared" ref="GY42:GY55" si="54">GY41+GX42</f>
        <v>12528444</v>
      </c>
      <c r="GZ42" s="411">
        <v>1694</v>
      </c>
      <c r="HA42" s="266">
        <f t="shared" ref="HA42:HA55" si="55">HA41+GZ42</f>
        <v>9180</v>
      </c>
      <c r="HB42" s="347">
        <v>8926646</v>
      </c>
      <c r="HC42" s="57">
        <f t="shared" ref="HC42:HC55" si="56">HC41+HB42</f>
        <v>32147827</v>
      </c>
      <c r="HD42" s="347">
        <v>3909299</v>
      </c>
      <c r="HE42" s="57">
        <f t="shared" ref="HE42:HE55" si="57">HE41+HD42</f>
        <v>15604367</v>
      </c>
      <c r="HF42" s="411">
        <v>2023</v>
      </c>
      <c r="HG42" s="266">
        <f t="shared" ref="HG42:HG55" si="58">HG41+HF42</f>
        <v>10998</v>
      </c>
      <c r="HH42" s="57">
        <v>11904529</v>
      </c>
      <c r="HI42" s="57">
        <f>HI41+HH42</f>
        <v>16378484</v>
      </c>
      <c r="HJ42" s="57">
        <v>6374362</v>
      </c>
      <c r="HK42" s="57">
        <f>HK41+HJ42</f>
        <v>8365620</v>
      </c>
      <c r="HL42" s="57">
        <v>4295</v>
      </c>
      <c r="HM42" s="266">
        <f t="shared" ref="HM42:HM55" si="59">HM41+HL42</f>
        <v>6971</v>
      </c>
      <c r="HN42" s="386" t="s">
        <v>276</v>
      </c>
      <c r="HO42" s="57">
        <v>4152498</v>
      </c>
      <c r="HP42" s="57">
        <f>HP41+HO42</f>
        <v>5487868</v>
      </c>
      <c r="HQ42" s="57">
        <v>1940673</v>
      </c>
      <c r="HR42" s="57">
        <f>HR41+HQ42</f>
        <v>2523094</v>
      </c>
      <c r="HS42" s="57">
        <v>1415</v>
      </c>
      <c r="HT42" s="266">
        <f>HT41+HS42</f>
        <v>2192</v>
      </c>
      <c r="HU42" s="57">
        <v>2230453</v>
      </c>
      <c r="HV42" s="57">
        <f>HV41+HU42</f>
        <v>2504570</v>
      </c>
      <c r="HW42" s="57">
        <v>1019617</v>
      </c>
      <c r="HX42" s="57">
        <f>HX41+HW42</f>
        <v>1127518</v>
      </c>
      <c r="HY42" s="57">
        <v>720</v>
      </c>
      <c r="HZ42" s="266">
        <f>HZ41+HY42</f>
        <v>882</v>
      </c>
      <c r="IA42" s="183" t="s">
        <v>278</v>
      </c>
      <c r="IB42" s="57">
        <v>2247011</v>
      </c>
      <c r="IC42" s="57">
        <f>IC41+IB42</f>
        <v>2364610</v>
      </c>
      <c r="ID42" s="57">
        <v>967747</v>
      </c>
      <c r="IE42" s="57">
        <f>IE41+ID42</f>
        <v>1031361</v>
      </c>
      <c r="IF42" s="57">
        <v>710</v>
      </c>
      <c r="IG42" s="266">
        <f>IF42+IG41</f>
        <v>780</v>
      </c>
      <c r="IH42" s="24">
        <v>2251019</v>
      </c>
      <c r="II42" s="24">
        <f>II41+IH42</f>
        <v>2356104</v>
      </c>
      <c r="IJ42" s="24">
        <v>1010716</v>
      </c>
      <c r="IK42" s="24">
        <f>IK41+IJ42</f>
        <v>1060039</v>
      </c>
      <c r="IL42" s="24">
        <v>696</v>
      </c>
      <c r="IM42" s="375">
        <f>IL42+IM41</f>
        <v>760</v>
      </c>
      <c r="IN42" s="57">
        <v>1734621</v>
      </c>
      <c r="IO42" s="57">
        <f>IO41+IN42</f>
        <v>1764413</v>
      </c>
      <c r="IP42" s="57">
        <v>809611</v>
      </c>
      <c r="IQ42" s="57">
        <f>IQ41+IP42</f>
        <v>823723</v>
      </c>
      <c r="IR42" s="57">
        <v>527</v>
      </c>
      <c r="IS42" s="266">
        <f>IR42+IS41</f>
        <v>545</v>
      </c>
      <c r="IT42" s="24">
        <v>1006019</v>
      </c>
      <c r="IU42" s="24">
        <f>IU41+IT42</f>
        <v>1055939</v>
      </c>
      <c r="IV42" s="24">
        <v>514719</v>
      </c>
      <c r="IW42" s="24">
        <f>IW41+IV42</f>
        <v>545957</v>
      </c>
      <c r="IX42" s="24">
        <v>337</v>
      </c>
      <c r="IY42" s="266">
        <f>IX42+IY41</f>
        <v>369</v>
      </c>
      <c r="IZ42" s="24">
        <v>1012586</v>
      </c>
      <c r="JA42" s="24">
        <f>JA41+IZ42</f>
        <v>1048185</v>
      </c>
      <c r="JB42" s="57">
        <v>464002</v>
      </c>
      <c r="JC42" s="57">
        <f>JC41+JB42</f>
        <v>478807</v>
      </c>
      <c r="JD42" s="57">
        <v>333</v>
      </c>
      <c r="JE42" s="266">
        <f>JD42+JE41</f>
        <v>354</v>
      </c>
      <c r="JF42" s="57">
        <v>921553</v>
      </c>
      <c r="JG42" s="57">
        <f>JG41+JF42</f>
        <v>940074</v>
      </c>
      <c r="JH42" s="57">
        <v>479374</v>
      </c>
      <c r="JI42" s="57">
        <f>JI41+JH42</f>
        <v>487767</v>
      </c>
      <c r="JJ42" s="57">
        <v>304</v>
      </c>
      <c r="JK42" s="375">
        <f>JJ42+JK41</f>
        <v>315</v>
      </c>
      <c r="JL42" s="57">
        <v>972923</v>
      </c>
      <c r="JM42" s="57">
        <f>JM41+JL42</f>
        <v>985710</v>
      </c>
      <c r="JN42" s="57">
        <v>476824</v>
      </c>
      <c r="JO42" s="57">
        <f>JO41+JN42</f>
        <v>482166</v>
      </c>
      <c r="JP42" s="57">
        <v>325</v>
      </c>
      <c r="JQ42" s="266">
        <f>JP42+JQ41</f>
        <v>334</v>
      </c>
      <c r="JR42" s="183" t="s">
        <v>278</v>
      </c>
      <c r="JS42" s="24">
        <v>907</v>
      </c>
      <c r="JT42" s="24">
        <f>JT41+JS42</f>
        <v>924</v>
      </c>
      <c r="JU42" s="24">
        <v>453</v>
      </c>
      <c r="JV42" s="24">
        <f>JV41+JU42</f>
        <v>459</v>
      </c>
      <c r="JW42" s="57">
        <v>300</v>
      </c>
      <c r="JX42" s="266">
        <f>JW42+JX41</f>
        <v>312</v>
      </c>
      <c r="JY42" s="183" t="s">
        <v>279</v>
      </c>
      <c r="JZ42" s="57">
        <v>609</v>
      </c>
      <c r="KA42" s="57">
        <f>KA41+JZ42</f>
        <v>634</v>
      </c>
      <c r="KB42" s="57">
        <v>237</v>
      </c>
      <c r="KC42" s="57">
        <f>KC41+KB42</f>
        <v>243</v>
      </c>
      <c r="KD42" s="24">
        <v>102</v>
      </c>
      <c r="KE42" s="375">
        <f>KD42+KE41</f>
        <v>111</v>
      </c>
      <c r="KF42" s="57">
        <v>252</v>
      </c>
      <c r="KG42" s="24">
        <f>KG41+KF42</f>
        <v>276</v>
      </c>
      <c r="KH42" s="57">
        <v>128</v>
      </c>
      <c r="KI42" s="24">
        <f>KI41+KH42</f>
        <v>147</v>
      </c>
      <c r="KJ42" s="57">
        <v>36</v>
      </c>
      <c r="KK42" s="266">
        <f>KJ42+KK41</f>
        <v>43</v>
      </c>
      <c r="KL42" s="57">
        <v>83</v>
      </c>
      <c r="KM42" s="57">
        <f>KM41+KL42</f>
        <v>96</v>
      </c>
      <c r="KN42" s="57">
        <v>28</v>
      </c>
      <c r="KO42" s="57">
        <f>KO41+KN42</f>
        <v>28</v>
      </c>
      <c r="KP42" s="57">
        <v>14</v>
      </c>
      <c r="KQ42" s="266">
        <f t="shared" ref="KQ42:KQ55" si="60">KQ41+KP42</f>
        <v>18</v>
      </c>
      <c r="KR42" s="24">
        <v>70</v>
      </c>
      <c r="KS42" s="57">
        <f>KS41+KR42</f>
        <v>85</v>
      </c>
      <c r="KT42" s="24">
        <v>38</v>
      </c>
      <c r="KU42" s="57">
        <f>KU41+KT42</f>
        <v>42</v>
      </c>
      <c r="KV42" s="24">
        <v>11</v>
      </c>
      <c r="KW42" s="375">
        <f>KW41+KV42</f>
        <v>16</v>
      </c>
      <c r="KX42" s="57">
        <v>66</v>
      </c>
      <c r="KY42" s="24">
        <f>KY41+KX42</f>
        <v>74</v>
      </c>
      <c r="KZ42" s="57">
        <v>27</v>
      </c>
      <c r="LA42" s="24">
        <f>LA41+KZ42</f>
        <v>32</v>
      </c>
      <c r="LB42" s="24">
        <v>11</v>
      </c>
      <c r="LC42" s="375">
        <f>LC41+LB42</f>
        <v>14</v>
      </c>
      <c r="LD42" s="183" t="s">
        <v>280</v>
      </c>
      <c r="LE42" s="57">
        <v>38842</v>
      </c>
      <c r="LF42" s="24">
        <f>LF41+LE42</f>
        <v>39000</v>
      </c>
      <c r="LG42" s="57">
        <v>16849</v>
      </c>
      <c r="LH42" s="24">
        <f>LH41+LG42</f>
        <v>16923</v>
      </c>
      <c r="LI42" s="57">
        <v>2517</v>
      </c>
      <c r="LJ42" s="266">
        <f t="shared" ref="LJ42:LJ55" si="61">LJ41+LI42</f>
        <v>2539</v>
      </c>
      <c r="LK42" s="57">
        <v>41456</v>
      </c>
      <c r="LL42" s="57">
        <f>LL41+LK42</f>
        <v>41520</v>
      </c>
      <c r="LM42" s="57">
        <v>18779</v>
      </c>
      <c r="LN42" s="57">
        <f>LN41+LM42</f>
        <v>18800</v>
      </c>
      <c r="LO42" s="57">
        <v>2687</v>
      </c>
      <c r="LP42" s="266">
        <f>LP41+LO42</f>
        <v>2696</v>
      </c>
      <c r="LQ42" s="57">
        <v>45397</v>
      </c>
      <c r="LR42" s="57">
        <f>LR41+LQ42</f>
        <v>45435</v>
      </c>
      <c r="LS42" s="57">
        <v>21340</v>
      </c>
      <c r="LT42" s="57">
        <f>LT41+LS42</f>
        <v>21368</v>
      </c>
      <c r="LU42" s="57">
        <v>2933</v>
      </c>
      <c r="LV42" s="266">
        <f>LV41+LU42</f>
        <v>2939</v>
      </c>
      <c r="LW42" s="160" t="s">
        <v>281</v>
      </c>
      <c r="LX42" s="347">
        <v>93177</v>
      </c>
      <c r="LY42" s="57">
        <f t="shared" ref="LY42:LY56" si="62">LY41+LX42</f>
        <v>245811</v>
      </c>
      <c r="LZ42" s="347">
        <v>38101</v>
      </c>
      <c r="MA42" s="57">
        <f t="shared" ref="MA42:MA56" si="63">MA41+LZ42</f>
        <v>114160</v>
      </c>
      <c r="MB42" s="411">
        <v>2565</v>
      </c>
      <c r="MC42" s="375">
        <f t="shared" ref="MC42:MC57" si="64">MC41+MB42</f>
        <v>9328</v>
      </c>
      <c r="MD42" s="57">
        <v>53257</v>
      </c>
      <c r="ME42" s="57">
        <f t="shared" ref="ME42:ME56" si="65">ME41+MD42</f>
        <v>112311</v>
      </c>
      <c r="MF42" s="57">
        <v>22731</v>
      </c>
      <c r="MG42" s="57">
        <f t="shared" ref="MG42:MG57" si="66">MG41+MF42</f>
        <v>50781</v>
      </c>
      <c r="MH42" s="57">
        <v>1474</v>
      </c>
      <c r="MI42" s="266">
        <f t="shared" ref="MI42:MI57" si="67">MI41+MH42</f>
        <v>3862</v>
      </c>
      <c r="MJ42" s="57">
        <v>50391</v>
      </c>
      <c r="MK42" s="57">
        <f t="shared" ref="MK42:MK56" si="68">MK41+MJ42</f>
        <v>101632</v>
      </c>
      <c r="ML42" s="57">
        <v>25401</v>
      </c>
      <c r="MM42" s="57">
        <f t="shared" ref="MM42:MM56" si="69">MM41+ML42</f>
        <v>51349</v>
      </c>
      <c r="MN42" s="57">
        <v>1414</v>
      </c>
      <c r="MO42" s="266">
        <f t="shared" ref="MO42:MO57" si="70">MO41+MN42</f>
        <v>3389</v>
      </c>
      <c r="MP42" s="24">
        <v>54699</v>
      </c>
      <c r="MQ42" s="57">
        <f t="shared" ref="MQ42:MQ57" si="71">MQ41+MP42</f>
        <v>101488</v>
      </c>
      <c r="MR42" s="24">
        <v>27358</v>
      </c>
      <c r="MS42" s="57">
        <f t="shared" ref="MS42:MS57" si="72">MS41+MR42</f>
        <v>52173</v>
      </c>
      <c r="MT42" s="57">
        <v>1517</v>
      </c>
      <c r="MU42" s="266">
        <f t="shared" ref="MU42:MU57" si="73">MU41+MT42</f>
        <v>3273</v>
      </c>
      <c r="MV42" s="57">
        <v>56244</v>
      </c>
      <c r="MW42" s="57">
        <f t="shared" ref="MW42:MW57" si="74">MW41+MV42</f>
        <v>101003</v>
      </c>
      <c r="MX42" s="57">
        <v>30073</v>
      </c>
      <c r="MY42" s="57">
        <f t="shared" ref="MY42:MY57" si="75">MY41+MX42</f>
        <v>53600</v>
      </c>
      <c r="MZ42" s="57">
        <v>1566</v>
      </c>
      <c r="NA42" s="266">
        <f t="shared" ref="NA42:NA57" si="76">NA41+MZ42</f>
        <v>3239</v>
      </c>
      <c r="NB42" s="57">
        <v>61788</v>
      </c>
      <c r="NC42" s="57">
        <f t="shared" ref="NC42:NC56" si="77">NC41+NB42</f>
        <v>106777</v>
      </c>
      <c r="ND42" s="57">
        <v>33161</v>
      </c>
      <c r="NE42" s="57">
        <f t="shared" ref="NE42:NE56" si="78">NE41+ND42</f>
        <v>56109</v>
      </c>
      <c r="NF42" s="57">
        <v>1727</v>
      </c>
      <c r="NG42" s="266">
        <f t="shared" ref="NG42:NG57" si="79">NG41+NF42</f>
        <v>3391</v>
      </c>
      <c r="NH42" s="57">
        <v>53973</v>
      </c>
      <c r="NI42" s="57">
        <f t="shared" ref="NI42:NI57" si="80">NI41+NH42</f>
        <v>90551</v>
      </c>
      <c r="NJ42" s="57">
        <v>27660</v>
      </c>
      <c r="NK42" s="57">
        <f t="shared" ref="NK42:NK56" si="81">NK41+NJ42</f>
        <v>45780</v>
      </c>
      <c r="NL42" s="57">
        <v>1462</v>
      </c>
      <c r="NM42" s="57">
        <f t="shared" ref="NM42:NM57" si="82">NM41+NL42</f>
        <v>2790</v>
      </c>
    </row>
    <row r="43" spans="1:377" s="57" customFormat="1" ht="13.8" x14ac:dyDescent="0.3">
      <c r="C43" s="351" t="s">
        <v>282</v>
      </c>
      <c r="D43" s="57">
        <v>1668024</v>
      </c>
      <c r="E43" s="57">
        <f t="shared" ref="E43:E55" si="83">E42+D43</f>
        <v>6562570</v>
      </c>
      <c r="F43" s="57">
        <v>860383</v>
      </c>
      <c r="G43" s="57">
        <f t="shared" ref="G43:G55" si="84">G42+F43</f>
        <v>3464626</v>
      </c>
      <c r="H43" s="57">
        <v>403</v>
      </c>
      <c r="I43" s="266">
        <f t="shared" ref="I43:I55" si="85">I42+H43</f>
        <v>2610</v>
      </c>
      <c r="J43" s="57">
        <v>1737597</v>
      </c>
      <c r="K43" s="57">
        <f t="shared" ref="K43:K55" si="86">K42+J43</f>
        <v>7146512</v>
      </c>
      <c r="L43" s="57">
        <v>869387</v>
      </c>
      <c r="M43" s="57">
        <f t="shared" ref="M43:M55" si="87">M42+L43</f>
        <v>3601170</v>
      </c>
      <c r="N43" s="57">
        <v>413</v>
      </c>
      <c r="O43" s="266">
        <f t="shared" ref="O43:O55" si="88">O42+N43</f>
        <v>2922</v>
      </c>
      <c r="P43" s="57">
        <v>2027912</v>
      </c>
      <c r="Q43" s="57">
        <f t="shared" ref="Q43:Q55" si="89">Q42+P43</f>
        <v>8390791</v>
      </c>
      <c r="R43" s="57">
        <v>970704</v>
      </c>
      <c r="S43" s="57">
        <f t="shared" ref="S43:S55" si="90">S42+R43</f>
        <v>4115247</v>
      </c>
      <c r="T43" s="24">
        <v>488</v>
      </c>
      <c r="U43" s="266">
        <f t="shared" ref="U43:U55" si="91">U42+T43</f>
        <v>3358</v>
      </c>
      <c r="V43" s="57">
        <v>2678811</v>
      </c>
      <c r="W43" s="57">
        <f t="shared" ref="W43:W55" si="92">W42+V43</f>
        <v>9259038</v>
      </c>
      <c r="X43" s="57">
        <v>1186308</v>
      </c>
      <c r="Y43" s="57">
        <f t="shared" ref="Y43:Y55" si="93">Y42+X43</f>
        <v>4392670</v>
      </c>
      <c r="Z43" s="57">
        <v>602</v>
      </c>
      <c r="AA43" s="266">
        <f t="shared" ref="AA43:AA55" si="94">AA42+Z43</f>
        <v>3642</v>
      </c>
      <c r="AB43" s="57">
        <v>2281639</v>
      </c>
      <c r="AC43" s="57">
        <f t="shared" ref="AC43:AC55" si="95">AC42+AB43</f>
        <v>8680484</v>
      </c>
      <c r="AD43" s="57">
        <v>1064644</v>
      </c>
      <c r="AE43" s="57">
        <f t="shared" ref="AE43:AE55" si="96">AE42+AD43</f>
        <v>4181286</v>
      </c>
      <c r="AF43" s="57">
        <v>522</v>
      </c>
      <c r="AG43" s="266">
        <f t="shared" ref="AG43:AG55" si="97">AG42+AF43</f>
        <v>3531</v>
      </c>
      <c r="AH43" s="57">
        <v>2370470</v>
      </c>
      <c r="AI43" s="57">
        <f t="shared" ref="AI43:AI55" si="98">AI42+AH43</f>
        <v>8857638</v>
      </c>
      <c r="AJ43" s="57">
        <v>1163344</v>
      </c>
      <c r="AK43" s="57">
        <f t="shared" ref="AK43:AK55" si="99">AK42+AJ43</f>
        <v>4266590</v>
      </c>
      <c r="AL43" s="57">
        <v>572</v>
      </c>
      <c r="AM43" s="266">
        <f t="shared" ref="AM43:AM55" si="100">AM42+AL43</f>
        <v>3598</v>
      </c>
      <c r="AN43" s="57">
        <v>2584287</v>
      </c>
      <c r="AO43" s="57">
        <f t="shared" ref="AO43:AO55" si="101">AO42+AN43</f>
        <v>10035209</v>
      </c>
      <c r="AP43" s="57">
        <v>1203977</v>
      </c>
      <c r="AQ43" s="57">
        <f t="shared" ref="AQ43:AQ55" si="102">AQ42+AP43</f>
        <v>4878689</v>
      </c>
      <c r="AR43" s="57">
        <v>644</v>
      </c>
      <c r="AS43" s="266">
        <f t="shared" ref="AS43:AS55" si="103">AS42+AR43</f>
        <v>4114</v>
      </c>
      <c r="AT43" s="57">
        <v>2781771</v>
      </c>
      <c r="AU43" s="57">
        <f t="shared" ref="AU43:AU55" si="104">AU42+AT43</f>
        <v>10397069</v>
      </c>
      <c r="AV43" s="57">
        <v>1413215</v>
      </c>
      <c r="AW43" s="57">
        <f t="shared" ref="AW43:AW55" si="105">AW42+AV43</f>
        <v>5119121</v>
      </c>
      <c r="AX43" s="57">
        <v>661</v>
      </c>
      <c r="AY43" s="266">
        <f t="shared" ref="AY43:AY55" si="106">AY42+AX43</f>
        <v>4167</v>
      </c>
      <c r="AZ43" s="57">
        <v>3076900</v>
      </c>
      <c r="BA43" s="57">
        <f t="shared" ref="BA43:BA55" si="107">BA42+AZ43</f>
        <v>10769459</v>
      </c>
      <c r="BB43" s="57">
        <v>1466741</v>
      </c>
      <c r="BC43" s="57">
        <f t="shared" ref="BC43:BC55" si="108">BC42+BB43</f>
        <v>5168623</v>
      </c>
      <c r="BD43" s="57">
        <v>732</v>
      </c>
      <c r="BE43" s="266">
        <f t="shared" ref="BE43:BE55" si="109">BE42+BD43</f>
        <v>4379</v>
      </c>
      <c r="BF43" s="266"/>
      <c r="BG43" s="57">
        <v>3056888</v>
      </c>
      <c r="BH43" s="57">
        <f t="shared" ref="BH43:BH55" si="110">BH42+BG43</f>
        <v>11773879</v>
      </c>
      <c r="BI43" s="57">
        <v>1462217</v>
      </c>
      <c r="BJ43" s="57">
        <f t="shared" ref="BJ43:BJ55" si="111">BJ42+BI43</f>
        <v>5702797</v>
      </c>
      <c r="BK43" s="57">
        <v>752</v>
      </c>
      <c r="BL43" s="266">
        <f t="shared" ref="BL43:BL55" si="112">BL42+BK43</f>
        <v>4793</v>
      </c>
      <c r="BM43" s="57">
        <v>3129662</v>
      </c>
      <c r="BN43" s="57">
        <f t="shared" ref="BN43:BN55" si="113">BN42+BM43</f>
        <v>12218318</v>
      </c>
      <c r="BO43" s="57">
        <v>1420166</v>
      </c>
      <c r="BP43" s="57">
        <f t="shared" ref="BP43:BP55" si="114">BP42+BO43</f>
        <v>5702966</v>
      </c>
      <c r="BQ43" s="57">
        <v>730</v>
      </c>
      <c r="BR43" s="266">
        <f t="shared" ref="BR43:BR55" si="115">BR42+BQ43</f>
        <v>4901</v>
      </c>
      <c r="BS43" s="57">
        <v>3757954</v>
      </c>
      <c r="BT43" s="57">
        <f t="shared" ref="BT43:BT55" si="116">BT42+BS43</f>
        <v>13869411</v>
      </c>
      <c r="BU43" s="57">
        <v>1712757</v>
      </c>
      <c r="BV43" s="57">
        <f t="shared" ref="BV43:BV55" si="117">BV42+BU43</f>
        <v>6578275</v>
      </c>
      <c r="BW43" s="57">
        <v>906</v>
      </c>
      <c r="BX43" s="266">
        <f t="shared" ref="BX43:BX55" si="118">BX42+BW43</f>
        <v>5531</v>
      </c>
      <c r="BY43" s="57">
        <v>3177617</v>
      </c>
      <c r="BZ43" s="57">
        <f t="shared" ref="BZ43:BZ55" si="119">BZ42+BY43</f>
        <v>12303355</v>
      </c>
      <c r="CA43" s="57">
        <v>1402244</v>
      </c>
      <c r="CB43" s="57">
        <f t="shared" ref="CB43:CB55" si="120">CB42+CA43</f>
        <v>5738024</v>
      </c>
      <c r="CC43" s="57">
        <v>750</v>
      </c>
      <c r="CD43" s="266">
        <f t="shared" ref="CD43:CD55" si="121">CD42+CC43</f>
        <v>4863</v>
      </c>
      <c r="CE43" s="57">
        <v>3273009</v>
      </c>
      <c r="CF43" s="57">
        <f t="shared" ref="CF43:CF55" si="122">CF42+CE43</f>
        <v>12938502</v>
      </c>
      <c r="CG43" s="57">
        <v>1444855</v>
      </c>
      <c r="CH43" s="57">
        <f t="shared" ref="CH43:CH55" si="123">CH42+CG43</f>
        <v>5968023</v>
      </c>
      <c r="CI43" s="57">
        <v>770</v>
      </c>
      <c r="CJ43" s="266">
        <f t="shared" ref="CJ43:CJ55" si="124">CJ42+CI43</f>
        <v>5164</v>
      </c>
      <c r="CK43" s="57">
        <v>3195895</v>
      </c>
      <c r="CL43" s="57">
        <f t="shared" ref="CL43:CL55" si="125">CL42+CK43</f>
        <v>12729392</v>
      </c>
      <c r="CM43" s="57">
        <v>1373784</v>
      </c>
      <c r="CN43" s="57">
        <f t="shared" ref="CN43:CN55" si="126">CN42+CM43</f>
        <v>5757549</v>
      </c>
      <c r="CO43" s="57">
        <v>775</v>
      </c>
      <c r="CP43" s="266">
        <f t="shared" ref="CP43:CP55" si="127">CP42+CO43</f>
        <v>5157</v>
      </c>
      <c r="CQ43" s="57">
        <v>3670358</v>
      </c>
      <c r="CR43" s="57">
        <f t="shared" ref="CR43:CR55" si="128">CR42+CQ43</f>
        <v>14115190</v>
      </c>
      <c r="CS43" s="57">
        <v>1579988</v>
      </c>
      <c r="CT43" s="57">
        <f t="shared" ref="CT43:CT55" si="129">CT42+CS43</f>
        <v>6351605</v>
      </c>
      <c r="CU43" s="57">
        <v>859</v>
      </c>
      <c r="CV43" s="266">
        <f t="shared" ref="CV43:CV55" si="130">CV42+CU43</f>
        <v>5643</v>
      </c>
      <c r="CW43" s="57">
        <v>3684214</v>
      </c>
      <c r="CX43" s="57">
        <f t="shared" ref="CX43:CX55" si="131">CX42+CW43</f>
        <v>14302429</v>
      </c>
      <c r="CY43" s="57">
        <v>1585793</v>
      </c>
      <c r="CZ43" s="57">
        <f t="shared" ref="CZ43:CZ55" si="132">CZ42+CY43</f>
        <v>6359764</v>
      </c>
      <c r="DA43" s="57">
        <v>868</v>
      </c>
      <c r="DB43" s="266">
        <f t="shared" ref="DB43:DB55" si="133">DB42+DA43</f>
        <v>5586</v>
      </c>
      <c r="DC43" s="57">
        <v>4080173</v>
      </c>
      <c r="DD43" s="57">
        <f t="shared" si="19"/>
        <v>15497515</v>
      </c>
      <c r="DE43" s="57">
        <v>1657659</v>
      </c>
      <c r="DF43" s="57">
        <f t="shared" ref="DF43:DF55" si="134">DF42+DE43</f>
        <v>6834728</v>
      </c>
      <c r="DG43" s="57">
        <v>957</v>
      </c>
      <c r="DH43" s="266">
        <f t="shared" ref="DH43:DH55" si="135">DH42+DG43</f>
        <v>6156</v>
      </c>
      <c r="DI43" s="57">
        <v>3690740</v>
      </c>
      <c r="DJ43" s="57">
        <f t="shared" ref="DJ43:DJ55" si="136">DJ42+DI43</f>
        <v>15008028</v>
      </c>
      <c r="DK43" s="57">
        <v>1512197</v>
      </c>
      <c r="DL43" s="57">
        <f t="shared" ref="DL43:DL55" si="137">DL42+DK43</f>
        <v>6628145</v>
      </c>
      <c r="DM43" s="57">
        <v>884</v>
      </c>
      <c r="DN43" s="266">
        <f t="shared" ref="DN43:DN55" si="138">DN42+DM43</f>
        <v>6028</v>
      </c>
      <c r="DO43" s="57">
        <v>3809133</v>
      </c>
      <c r="DP43" s="57">
        <f t="shared" ref="DP43:DP55" si="139">DP42+DO43</f>
        <v>15629520</v>
      </c>
      <c r="DQ43" s="57">
        <v>1637740</v>
      </c>
      <c r="DR43" s="57">
        <f t="shared" ref="DR43:DR55" si="140">DR42+DQ43</f>
        <v>7155220</v>
      </c>
      <c r="DS43" s="57">
        <v>901</v>
      </c>
      <c r="DT43" s="266">
        <f t="shared" ref="DT43:DT55" si="141">DT42+DS43</f>
        <v>6199</v>
      </c>
      <c r="DU43" s="57">
        <v>4081453</v>
      </c>
      <c r="DV43" s="57">
        <f t="shared" ref="DV43:DV55" si="142">DV42+DU43</f>
        <v>16142619</v>
      </c>
      <c r="DW43" s="57">
        <v>1666122</v>
      </c>
      <c r="DX43" s="57">
        <f t="shared" ref="DX43:DX55" si="143">DX42+DW43</f>
        <v>7179515</v>
      </c>
      <c r="DY43" s="57">
        <v>972</v>
      </c>
      <c r="DZ43" s="266">
        <f t="shared" ref="DZ43:DZ55" si="144">DZ42+DY43</f>
        <v>6485</v>
      </c>
      <c r="EA43" s="57">
        <v>4352866</v>
      </c>
      <c r="EB43" s="57">
        <f t="shared" ref="EB43:EB55" si="145">EB42+EA43</f>
        <v>17351622</v>
      </c>
      <c r="EC43" s="57">
        <v>1773716</v>
      </c>
      <c r="ED43" s="57">
        <f t="shared" ref="ED43:ED55" si="146">ED42+EC43</f>
        <v>7709157</v>
      </c>
      <c r="EE43" s="57">
        <v>1040</v>
      </c>
      <c r="EF43" s="266">
        <f t="shared" ref="EF43:EF55" si="147">EF42+EE43</f>
        <v>6868</v>
      </c>
      <c r="EG43" s="183" t="s">
        <v>283</v>
      </c>
      <c r="EH43" s="57">
        <v>3755366</v>
      </c>
      <c r="EI43" s="57">
        <f t="shared" si="20"/>
        <v>17156477</v>
      </c>
      <c r="EJ43" s="57">
        <v>1545815</v>
      </c>
      <c r="EK43" s="57">
        <f t="shared" si="21"/>
        <v>7407020</v>
      </c>
      <c r="EL43" s="57">
        <v>731</v>
      </c>
      <c r="EM43" s="266">
        <f t="shared" si="22"/>
        <v>5506</v>
      </c>
      <c r="EN43" s="57">
        <v>3255701</v>
      </c>
      <c r="EO43" s="57">
        <f t="shared" si="23"/>
        <v>18238320</v>
      </c>
      <c r="EP43" s="57">
        <v>1349547</v>
      </c>
      <c r="EQ43" s="57">
        <f t="shared" si="24"/>
        <v>7826375</v>
      </c>
      <c r="ER43" s="57">
        <v>564</v>
      </c>
      <c r="ES43" s="266">
        <f t="shared" si="25"/>
        <v>5261</v>
      </c>
      <c r="ET43" s="57">
        <v>3252959</v>
      </c>
      <c r="EU43" s="57">
        <f t="shared" si="26"/>
        <v>18383761</v>
      </c>
      <c r="EV43" s="57">
        <v>1368453</v>
      </c>
      <c r="EW43" s="57">
        <f t="shared" si="27"/>
        <v>8115008</v>
      </c>
      <c r="EX43" s="57">
        <v>578</v>
      </c>
      <c r="EY43" s="266">
        <f t="shared" si="28"/>
        <v>5568</v>
      </c>
      <c r="EZ43" s="57">
        <v>3624544</v>
      </c>
      <c r="FA43" s="57">
        <f t="shared" si="29"/>
        <v>19428655</v>
      </c>
      <c r="FB43" s="57">
        <v>1383432</v>
      </c>
      <c r="FC43" s="57">
        <f t="shared" si="30"/>
        <v>8324896</v>
      </c>
      <c r="FD43" s="57">
        <v>625</v>
      </c>
      <c r="FE43" s="266">
        <f t="shared" si="31"/>
        <v>5851</v>
      </c>
      <c r="FF43" s="57">
        <v>4085050</v>
      </c>
      <c r="FG43" s="57">
        <f t="shared" si="32"/>
        <v>22284037</v>
      </c>
      <c r="FH43" s="57">
        <v>1713615</v>
      </c>
      <c r="FI43" s="57">
        <f t="shared" si="33"/>
        <v>9589434</v>
      </c>
      <c r="FJ43" s="57">
        <v>717</v>
      </c>
      <c r="FK43" s="266">
        <f t="shared" si="34"/>
        <v>6738</v>
      </c>
      <c r="FL43" s="57">
        <v>3917514</v>
      </c>
      <c r="FM43" s="57">
        <f t="shared" si="35"/>
        <v>20881084</v>
      </c>
      <c r="FN43" s="57">
        <v>1543290</v>
      </c>
      <c r="FO43" s="57">
        <f t="shared" si="36"/>
        <v>8812970</v>
      </c>
      <c r="FP43" s="57">
        <v>691</v>
      </c>
      <c r="FQ43" s="266">
        <f t="shared" si="37"/>
        <v>6369</v>
      </c>
      <c r="FR43" s="57">
        <v>4427178</v>
      </c>
      <c r="FS43" s="57">
        <f t="shared" si="38"/>
        <v>24241158</v>
      </c>
      <c r="FT43" s="57">
        <v>1670848</v>
      </c>
      <c r="FU43" s="57">
        <f t="shared" si="39"/>
        <v>10036714</v>
      </c>
      <c r="FV43" s="57">
        <v>785</v>
      </c>
      <c r="FW43" s="266">
        <f t="shared" si="40"/>
        <v>7423</v>
      </c>
      <c r="FX43" s="57">
        <v>5083429</v>
      </c>
      <c r="FY43" s="57">
        <f t="shared" si="41"/>
        <v>26161150</v>
      </c>
      <c r="FZ43" s="57">
        <v>1906718</v>
      </c>
      <c r="GA43" s="57">
        <f t="shared" si="42"/>
        <v>10394688</v>
      </c>
      <c r="GB43" s="57">
        <v>917</v>
      </c>
      <c r="GC43" s="266">
        <f t="shared" si="43"/>
        <v>8130</v>
      </c>
      <c r="GD43" s="57">
        <v>4895273</v>
      </c>
      <c r="GE43" s="57">
        <f t="shared" si="44"/>
        <v>26076312</v>
      </c>
      <c r="GF43" s="57">
        <v>1813132</v>
      </c>
      <c r="GG43" s="57">
        <f t="shared" si="45"/>
        <v>10230752</v>
      </c>
      <c r="GH43" s="57">
        <v>864</v>
      </c>
      <c r="GI43" s="266">
        <f t="shared" si="46"/>
        <v>8125</v>
      </c>
      <c r="GJ43" s="57">
        <v>5661267</v>
      </c>
      <c r="GK43" s="57">
        <f t="shared" si="47"/>
        <v>29000025</v>
      </c>
      <c r="GL43" s="57">
        <v>2245596</v>
      </c>
      <c r="GM43" s="57">
        <f t="shared" si="48"/>
        <v>11810748</v>
      </c>
      <c r="GN43" s="57">
        <v>1027</v>
      </c>
      <c r="GO43" s="266">
        <f t="shared" si="49"/>
        <v>9040</v>
      </c>
      <c r="GP43" s="57">
        <v>6257486</v>
      </c>
      <c r="GQ43" s="57">
        <f t="shared" si="50"/>
        <v>32421225</v>
      </c>
      <c r="GR43" s="57">
        <v>2573609</v>
      </c>
      <c r="GS43" s="57">
        <f t="shared" si="51"/>
        <v>13620223</v>
      </c>
      <c r="GT43" s="57">
        <v>1154</v>
      </c>
      <c r="GU43" s="266">
        <f t="shared" si="52"/>
        <v>10188</v>
      </c>
      <c r="GV43" s="57">
        <v>6615926</v>
      </c>
      <c r="GW43" s="57">
        <f t="shared" si="53"/>
        <v>33246137</v>
      </c>
      <c r="GX43" s="57">
        <v>2799188</v>
      </c>
      <c r="GY43" s="57">
        <f t="shared" si="54"/>
        <v>15327632</v>
      </c>
      <c r="GZ43" s="57">
        <v>1210</v>
      </c>
      <c r="HA43" s="266">
        <f t="shared" si="55"/>
        <v>10390</v>
      </c>
      <c r="HB43" s="57">
        <v>7595682</v>
      </c>
      <c r="HC43" s="57">
        <f t="shared" si="56"/>
        <v>39743509</v>
      </c>
      <c r="HD43" s="57">
        <v>3389637</v>
      </c>
      <c r="HE43" s="57">
        <f t="shared" si="57"/>
        <v>18994004</v>
      </c>
      <c r="HF43" s="57">
        <v>1393</v>
      </c>
      <c r="HG43" s="266">
        <f t="shared" si="58"/>
        <v>12391</v>
      </c>
      <c r="HH43" s="57">
        <v>10186640</v>
      </c>
      <c r="HI43" s="347">
        <f t="shared" ref="HI43:HI55" si="148">HI42+HH43</f>
        <v>26565124</v>
      </c>
      <c r="HJ43" s="57">
        <v>4869127</v>
      </c>
      <c r="HK43" s="347">
        <f t="shared" ref="HK43:HK55" si="149">HK42+HJ43</f>
        <v>13234747</v>
      </c>
      <c r="HL43" s="57">
        <v>2589</v>
      </c>
      <c r="HM43" s="409">
        <f t="shared" si="59"/>
        <v>9560</v>
      </c>
      <c r="HN43" s="386" t="s">
        <v>282</v>
      </c>
      <c r="HO43" s="57">
        <v>5111098</v>
      </c>
      <c r="HP43" s="57">
        <f t="shared" ref="HP43:HP55" si="150">HP42+HO43</f>
        <v>10598966</v>
      </c>
      <c r="HQ43" s="57">
        <v>2143475</v>
      </c>
      <c r="HR43" s="57">
        <f t="shared" ref="HR43:HR55" si="151">HR42+HQ43</f>
        <v>4666569</v>
      </c>
      <c r="HS43" s="57">
        <v>1255</v>
      </c>
      <c r="HT43" s="266">
        <f t="shared" ref="HT43:HT55" si="152">HT42+HS43</f>
        <v>3447</v>
      </c>
      <c r="HU43" s="57">
        <v>3306946</v>
      </c>
      <c r="HV43" s="57">
        <f t="shared" ref="HV43:HV55" si="153">HV42+HU43</f>
        <v>5811516</v>
      </c>
      <c r="HW43" s="57">
        <v>1345317</v>
      </c>
      <c r="HX43" s="57">
        <f t="shared" ref="HX43:HX55" si="154">HX42+HW43</f>
        <v>2472835</v>
      </c>
      <c r="HY43" s="57">
        <v>833</v>
      </c>
      <c r="HZ43" s="266">
        <f t="shared" ref="HZ43:HZ55" si="155">HZ42+HY43</f>
        <v>1715</v>
      </c>
      <c r="IA43" s="183" t="s">
        <v>284</v>
      </c>
      <c r="IB43" s="57">
        <v>3718216</v>
      </c>
      <c r="IC43" s="57">
        <f t="shared" ref="IC43:IC55" si="156">IC42+IB43</f>
        <v>6082826</v>
      </c>
      <c r="ID43" s="57">
        <v>1592031</v>
      </c>
      <c r="IE43" s="57">
        <f t="shared" ref="IE43:IE54" si="157">IE42+ID43</f>
        <v>2623392</v>
      </c>
      <c r="IF43" s="57">
        <v>927</v>
      </c>
      <c r="IG43" s="266">
        <f t="shared" ref="IG43:IG55" si="158">IF43+IG42</f>
        <v>1707</v>
      </c>
      <c r="IH43" s="24">
        <v>4112060</v>
      </c>
      <c r="II43" s="24">
        <f t="shared" ref="II43:II55" si="159">II42+IH43</f>
        <v>6468164</v>
      </c>
      <c r="IJ43" s="24">
        <v>1836690</v>
      </c>
      <c r="IK43" s="24">
        <f t="shared" ref="IK43:IK55" si="160">IK42+IJ43</f>
        <v>2896729</v>
      </c>
      <c r="IL43" s="24">
        <v>993</v>
      </c>
      <c r="IM43" s="375">
        <f t="shared" ref="IM43:IM55" si="161">IL43+IM42</f>
        <v>1753</v>
      </c>
      <c r="IN43" s="57">
        <v>3702003</v>
      </c>
      <c r="IO43" s="57">
        <f t="shared" ref="IO43:IO55" si="162">IO42+IN43</f>
        <v>5466416</v>
      </c>
      <c r="IP43" s="57">
        <v>1602568</v>
      </c>
      <c r="IQ43" s="57">
        <f t="shared" ref="IQ43:IQ55" si="163">IQ42+IP43</f>
        <v>2426291</v>
      </c>
      <c r="IR43" s="57">
        <v>852</v>
      </c>
      <c r="IS43" s="266">
        <f t="shared" ref="IS43:IS55" si="164">IR43+IS42</f>
        <v>1397</v>
      </c>
      <c r="IT43" s="24">
        <v>3573642</v>
      </c>
      <c r="IU43" s="24">
        <f t="shared" ref="IU43:IU55" si="165">IU42+IT43</f>
        <v>4629581</v>
      </c>
      <c r="IV43" s="24">
        <v>1693394</v>
      </c>
      <c r="IW43" s="24">
        <f t="shared" ref="IW43:IW55" si="166">IW42+IV43</f>
        <v>2239351</v>
      </c>
      <c r="IX43" s="24">
        <v>991</v>
      </c>
      <c r="IY43" s="266">
        <f t="shared" ref="IY43:IY55" si="167">IX43+IY42</f>
        <v>1360</v>
      </c>
      <c r="IZ43" s="24">
        <v>3611547</v>
      </c>
      <c r="JA43" s="24">
        <f t="shared" ref="JA43:JA55" si="168">JA42+IZ43</f>
        <v>4659732</v>
      </c>
      <c r="JB43" s="57">
        <v>1803297</v>
      </c>
      <c r="JC43" s="57">
        <f t="shared" ref="JC43:JC55" si="169">JC42+JB43</f>
        <v>2282104</v>
      </c>
      <c r="JD43" s="57">
        <v>980</v>
      </c>
      <c r="JE43" s="266">
        <f t="shared" ref="JE43:JE55" si="170">JD43+JE42</f>
        <v>1334</v>
      </c>
      <c r="JF43" s="57">
        <v>3952731</v>
      </c>
      <c r="JG43" s="57">
        <f t="shared" ref="JG43:JG55" si="171">JG42+JF43</f>
        <v>4892805</v>
      </c>
      <c r="JH43" s="57">
        <v>1996859</v>
      </c>
      <c r="JI43" s="57">
        <f t="shared" ref="JI43:JI55" si="172">JI42+JH43</f>
        <v>2484626</v>
      </c>
      <c r="JJ43" s="57">
        <v>1091</v>
      </c>
      <c r="JK43" s="375">
        <f t="shared" ref="JK43:JK55" si="173">JJ43+JK42</f>
        <v>1406</v>
      </c>
      <c r="JL43" s="57">
        <v>3959637</v>
      </c>
      <c r="JM43" s="57">
        <f t="shared" ref="JM43:JM55" si="174">JM42+JL43</f>
        <v>4945347</v>
      </c>
      <c r="JN43" s="57">
        <v>1946741</v>
      </c>
      <c r="JO43" s="57">
        <f t="shared" ref="JO43:JO55" si="175">JO42+JN43</f>
        <v>2428907</v>
      </c>
      <c r="JP43" s="57">
        <v>1092</v>
      </c>
      <c r="JQ43" s="266">
        <f t="shared" ref="JQ43:JQ55" si="176">JP43+JQ42</f>
        <v>1426</v>
      </c>
      <c r="JR43" s="183" t="s">
        <v>284</v>
      </c>
      <c r="JS43" s="24">
        <v>3645</v>
      </c>
      <c r="JT43" s="24">
        <f t="shared" ref="JT43:JT55" si="177">JT42+JS43</f>
        <v>4569</v>
      </c>
      <c r="JU43" s="24">
        <v>1870</v>
      </c>
      <c r="JV43" s="24">
        <f t="shared" ref="JV43:JV54" si="178">JV42+JU43</f>
        <v>2329</v>
      </c>
      <c r="JW43" s="57">
        <v>992</v>
      </c>
      <c r="JX43" s="266">
        <f t="shared" ref="JX43:JX55" si="179">JW43+JX42</f>
        <v>1304</v>
      </c>
      <c r="JY43" s="183" t="s">
        <v>285</v>
      </c>
      <c r="JZ43" s="57">
        <v>1944</v>
      </c>
      <c r="KA43" s="57">
        <f t="shared" ref="KA43:KA55" si="180">KA42+JZ43</f>
        <v>2578</v>
      </c>
      <c r="KB43" s="57">
        <v>839</v>
      </c>
      <c r="KC43" s="57">
        <f t="shared" ref="KC43:KC55" si="181">KC42+KB43</f>
        <v>1082</v>
      </c>
      <c r="KD43" s="24">
        <v>261</v>
      </c>
      <c r="KE43" s="375">
        <f t="shared" ref="KE43:KE55" si="182">KD43+KE42</f>
        <v>372</v>
      </c>
      <c r="KF43" s="57">
        <v>577</v>
      </c>
      <c r="KG43" s="24">
        <f t="shared" ref="KG43:KG54" si="183">KG42+KF43</f>
        <v>853</v>
      </c>
      <c r="KH43" s="57">
        <v>247</v>
      </c>
      <c r="KI43" s="24">
        <f t="shared" ref="KI43:KI55" si="184">KI42+KH43</f>
        <v>394</v>
      </c>
      <c r="KJ43" s="57">
        <v>76</v>
      </c>
      <c r="KK43" s="266">
        <f t="shared" ref="KK43:KK55" si="185">KJ43+KK42</f>
        <v>119</v>
      </c>
      <c r="KL43" s="57">
        <v>263</v>
      </c>
      <c r="KM43" s="57">
        <f t="shared" ref="KM43:KM54" si="186">KM42+KL43</f>
        <v>359</v>
      </c>
      <c r="KN43" s="57">
        <v>138</v>
      </c>
      <c r="KO43" s="57">
        <f t="shared" ref="KO43:KO54" si="187">KO42+KN43</f>
        <v>166</v>
      </c>
      <c r="KP43" s="57">
        <v>35</v>
      </c>
      <c r="KQ43" s="266">
        <f t="shared" si="60"/>
        <v>53</v>
      </c>
      <c r="KR43" s="24">
        <v>100</v>
      </c>
      <c r="KS43" s="57">
        <f t="shared" ref="KS43:KS55" si="188">KS42+KR43</f>
        <v>185</v>
      </c>
      <c r="KT43" s="24">
        <v>50</v>
      </c>
      <c r="KU43" s="57">
        <f t="shared" ref="KU43:KU54" si="189">KU42+KT43</f>
        <v>92</v>
      </c>
      <c r="KV43" s="24">
        <v>14</v>
      </c>
      <c r="KW43" s="375">
        <f t="shared" ref="KW43:KW55" si="190">KW42+KV43</f>
        <v>30</v>
      </c>
      <c r="KX43" s="57">
        <v>115</v>
      </c>
      <c r="KY43" s="24">
        <f t="shared" ref="KY43:KY54" si="191">KY42+KX43</f>
        <v>189</v>
      </c>
      <c r="KZ43" s="57">
        <v>52</v>
      </c>
      <c r="LA43" s="24">
        <f t="shared" ref="LA43:LA55" si="192">LA42+KZ43</f>
        <v>84</v>
      </c>
      <c r="LB43" s="24">
        <v>16</v>
      </c>
      <c r="LC43" s="375">
        <f t="shared" ref="LC43:LC55" si="193">LC42+LB43</f>
        <v>30</v>
      </c>
      <c r="LD43" s="183" t="s">
        <v>275</v>
      </c>
      <c r="LE43" s="57">
        <v>98353</v>
      </c>
      <c r="LF43" s="347">
        <f t="shared" ref="LF43:LF55" si="194">LF42+LE43</f>
        <v>137353</v>
      </c>
      <c r="LG43" s="57">
        <v>38952</v>
      </c>
      <c r="LH43" s="347">
        <f t="shared" ref="LH43:LH55" si="195">LH42+LG43</f>
        <v>55875</v>
      </c>
      <c r="LI43" s="57">
        <v>3754</v>
      </c>
      <c r="LJ43" s="409">
        <f t="shared" si="61"/>
        <v>6293</v>
      </c>
      <c r="LK43" s="57">
        <v>108626</v>
      </c>
      <c r="LL43" s="347">
        <f t="shared" ref="LL43:LL55" si="196">LL42+LK43</f>
        <v>150146</v>
      </c>
      <c r="LM43" s="57">
        <v>44601</v>
      </c>
      <c r="LN43" s="347">
        <f t="shared" ref="LN43:LN54" si="197">LN42+LM43</f>
        <v>63401</v>
      </c>
      <c r="LO43" s="57">
        <v>4148</v>
      </c>
      <c r="LP43" s="409">
        <f t="shared" ref="LP43:LP55" si="198">LP42+LO43</f>
        <v>6844</v>
      </c>
      <c r="LQ43" s="57">
        <v>132623</v>
      </c>
      <c r="LR43" s="347">
        <f t="shared" ref="LR43:LR54" si="199">LR42+LQ43</f>
        <v>178058</v>
      </c>
      <c r="LS43" s="57">
        <v>59825</v>
      </c>
      <c r="LT43" s="347">
        <f t="shared" ref="LT43:LT54" si="200">LT42+LS43</f>
        <v>81193</v>
      </c>
      <c r="LU43" s="57">
        <v>5083</v>
      </c>
      <c r="LV43" s="409">
        <f t="shared" ref="LV43:LV55" si="201">LV42+LU43</f>
        <v>8022</v>
      </c>
      <c r="LW43" s="160" t="s">
        <v>286</v>
      </c>
      <c r="LX43" s="57">
        <v>79091</v>
      </c>
      <c r="LY43" s="57">
        <f t="shared" si="62"/>
        <v>324902</v>
      </c>
      <c r="LZ43" s="24">
        <v>30078</v>
      </c>
      <c r="MA43" s="57">
        <f t="shared" si="63"/>
        <v>144238</v>
      </c>
      <c r="MB43" s="24">
        <v>1699</v>
      </c>
      <c r="MC43" s="375">
        <f t="shared" si="64"/>
        <v>11027</v>
      </c>
      <c r="MD43" s="57">
        <v>75420</v>
      </c>
      <c r="ME43" s="347">
        <f t="shared" si="65"/>
        <v>187731</v>
      </c>
      <c r="MF43" s="57">
        <v>29695</v>
      </c>
      <c r="MG43" s="347">
        <f t="shared" si="66"/>
        <v>80476</v>
      </c>
      <c r="MH43" s="57">
        <v>1600</v>
      </c>
      <c r="MI43" s="409">
        <f t="shared" si="67"/>
        <v>5462</v>
      </c>
      <c r="MJ43" s="57">
        <v>88376</v>
      </c>
      <c r="MK43" s="347">
        <f t="shared" si="68"/>
        <v>190008</v>
      </c>
      <c r="ML43" s="57">
        <v>40442</v>
      </c>
      <c r="MM43" s="347">
        <f t="shared" si="69"/>
        <v>91791</v>
      </c>
      <c r="MN43" s="57">
        <v>1867</v>
      </c>
      <c r="MO43" s="409">
        <f t="shared" si="70"/>
        <v>5256</v>
      </c>
      <c r="MP43" s="24">
        <v>83079</v>
      </c>
      <c r="MQ43" s="57">
        <f t="shared" si="71"/>
        <v>184567</v>
      </c>
      <c r="MR43" s="24">
        <v>36642</v>
      </c>
      <c r="MS43" s="57">
        <f t="shared" si="72"/>
        <v>88815</v>
      </c>
      <c r="MT43" s="57">
        <v>1739</v>
      </c>
      <c r="MU43" s="266">
        <f t="shared" si="73"/>
        <v>5012</v>
      </c>
      <c r="MV43" s="57">
        <v>89802</v>
      </c>
      <c r="MW43" s="57">
        <f t="shared" si="74"/>
        <v>190805</v>
      </c>
      <c r="MX43" s="57">
        <v>44287</v>
      </c>
      <c r="MY43" s="57">
        <f t="shared" si="75"/>
        <v>97887</v>
      </c>
      <c r="MZ43" s="57">
        <v>1865</v>
      </c>
      <c r="NA43" s="266">
        <f t="shared" si="76"/>
        <v>5104</v>
      </c>
      <c r="NB43" s="57">
        <v>102437</v>
      </c>
      <c r="NC43" s="57">
        <f t="shared" si="77"/>
        <v>209214</v>
      </c>
      <c r="ND43" s="57">
        <v>53090</v>
      </c>
      <c r="NE43" s="57">
        <f t="shared" si="78"/>
        <v>109199</v>
      </c>
      <c r="NF43" s="57">
        <v>2099</v>
      </c>
      <c r="NG43" s="266">
        <f t="shared" si="79"/>
        <v>5490</v>
      </c>
      <c r="NH43" s="57">
        <v>62780</v>
      </c>
      <c r="NI43" s="347">
        <f t="shared" si="80"/>
        <v>153331</v>
      </c>
      <c r="NJ43" s="57">
        <v>30823</v>
      </c>
      <c r="NK43" s="347">
        <f t="shared" si="81"/>
        <v>76603</v>
      </c>
      <c r="NL43" s="57">
        <v>1284</v>
      </c>
      <c r="NM43" s="411">
        <f t="shared" si="82"/>
        <v>4074</v>
      </c>
    </row>
    <row r="44" spans="1:377" s="57" customFormat="1" ht="13.8" x14ac:dyDescent="0.3">
      <c r="C44" s="351" t="s">
        <v>287</v>
      </c>
      <c r="D44" s="57">
        <v>1473571</v>
      </c>
      <c r="E44" s="57">
        <f t="shared" si="83"/>
        <v>8036141</v>
      </c>
      <c r="F44" s="57">
        <v>731804</v>
      </c>
      <c r="G44" s="57">
        <f t="shared" si="84"/>
        <v>4196430</v>
      </c>
      <c r="H44" s="57">
        <v>278</v>
      </c>
      <c r="I44" s="266">
        <f t="shared" si="85"/>
        <v>2888</v>
      </c>
      <c r="J44" s="57">
        <v>1644905</v>
      </c>
      <c r="K44" s="57">
        <f t="shared" si="86"/>
        <v>8791417</v>
      </c>
      <c r="L44" s="57">
        <v>779174</v>
      </c>
      <c r="M44" s="57">
        <f t="shared" si="87"/>
        <v>4380344</v>
      </c>
      <c r="N44" s="57">
        <v>305</v>
      </c>
      <c r="O44" s="413">
        <f t="shared" si="88"/>
        <v>3227</v>
      </c>
      <c r="P44" s="57">
        <v>1940835</v>
      </c>
      <c r="Q44" s="57">
        <f t="shared" si="89"/>
        <v>10331626</v>
      </c>
      <c r="R44" s="57">
        <v>969269</v>
      </c>
      <c r="S44" s="57">
        <f t="shared" si="90"/>
        <v>5084516</v>
      </c>
      <c r="T44" s="24">
        <v>356</v>
      </c>
      <c r="U44" s="266">
        <f t="shared" si="91"/>
        <v>3714</v>
      </c>
      <c r="V44" s="57">
        <v>1823817</v>
      </c>
      <c r="W44" s="57">
        <f t="shared" si="92"/>
        <v>11082855</v>
      </c>
      <c r="X44" s="57">
        <v>869013</v>
      </c>
      <c r="Y44" s="57">
        <f t="shared" si="93"/>
        <v>5261683</v>
      </c>
      <c r="Z44" s="57">
        <v>343</v>
      </c>
      <c r="AA44" s="266">
        <f t="shared" si="94"/>
        <v>3985</v>
      </c>
      <c r="AB44" s="57">
        <v>2158430</v>
      </c>
      <c r="AC44" s="57">
        <f t="shared" si="95"/>
        <v>10838914</v>
      </c>
      <c r="AD44" s="57">
        <v>1074904</v>
      </c>
      <c r="AE44" s="57">
        <f t="shared" si="96"/>
        <v>5256190</v>
      </c>
      <c r="AF44" s="57">
        <v>385</v>
      </c>
      <c r="AG44" s="266">
        <f t="shared" si="97"/>
        <v>3916</v>
      </c>
      <c r="AH44" s="57">
        <v>1977458</v>
      </c>
      <c r="AI44" s="57">
        <f t="shared" si="98"/>
        <v>10835096</v>
      </c>
      <c r="AJ44" s="57">
        <v>915892</v>
      </c>
      <c r="AK44" s="57">
        <f t="shared" si="99"/>
        <v>5182482</v>
      </c>
      <c r="AL44" s="57">
        <v>377</v>
      </c>
      <c r="AM44" s="266">
        <f t="shared" si="100"/>
        <v>3975</v>
      </c>
      <c r="AN44" s="57">
        <v>2123628</v>
      </c>
      <c r="AO44" s="57">
        <f t="shared" si="101"/>
        <v>12158837</v>
      </c>
      <c r="AP44" s="57">
        <v>1009611</v>
      </c>
      <c r="AQ44" s="57">
        <f t="shared" si="102"/>
        <v>5888300</v>
      </c>
      <c r="AR44" s="57">
        <v>403</v>
      </c>
      <c r="AS44" s="266">
        <f t="shared" si="103"/>
        <v>4517</v>
      </c>
      <c r="AT44" s="57">
        <v>2312165</v>
      </c>
      <c r="AU44" s="57">
        <f t="shared" si="104"/>
        <v>12709234</v>
      </c>
      <c r="AV44" s="57">
        <v>1032870</v>
      </c>
      <c r="AW44" s="57">
        <f t="shared" si="105"/>
        <v>6151991</v>
      </c>
      <c r="AX44" s="57">
        <v>435</v>
      </c>
      <c r="AY44" s="266">
        <f t="shared" si="106"/>
        <v>4602</v>
      </c>
      <c r="AZ44" s="57">
        <v>2495041</v>
      </c>
      <c r="BA44" s="57">
        <f t="shared" si="107"/>
        <v>13264500</v>
      </c>
      <c r="BB44" s="57">
        <v>1133447</v>
      </c>
      <c r="BC44" s="57">
        <f t="shared" si="108"/>
        <v>6302070</v>
      </c>
      <c r="BD44" s="57">
        <v>464</v>
      </c>
      <c r="BE44" s="266">
        <f t="shared" si="109"/>
        <v>4843</v>
      </c>
      <c r="BF44" s="266"/>
      <c r="BG44" s="57">
        <v>2537356</v>
      </c>
      <c r="BH44" s="57">
        <f t="shared" si="110"/>
        <v>14311235</v>
      </c>
      <c r="BI44" s="57">
        <v>1137406</v>
      </c>
      <c r="BJ44" s="57">
        <f t="shared" si="111"/>
        <v>6840203</v>
      </c>
      <c r="BK44" s="57">
        <v>471</v>
      </c>
      <c r="BL44" s="266">
        <f t="shared" si="112"/>
        <v>5264</v>
      </c>
      <c r="BM44" s="57">
        <v>2949717</v>
      </c>
      <c r="BN44" s="57">
        <f t="shared" si="113"/>
        <v>15168035</v>
      </c>
      <c r="BO44" s="57">
        <v>1333749</v>
      </c>
      <c r="BP44" s="57">
        <f t="shared" si="114"/>
        <v>7036715</v>
      </c>
      <c r="BQ44" s="57">
        <v>540</v>
      </c>
      <c r="BR44" s="266">
        <f t="shared" si="115"/>
        <v>5441</v>
      </c>
      <c r="BS44" s="57">
        <v>3220162</v>
      </c>
      <c r="BT44" s="57">
        <f t="shared" si="116"/>
        <v>17089573</v>
      </c>
      <c r="BU44" s="57">
        <v>1479460</v>
      </c>
      <c r="BV44" s="57">
        <f t="shared" si="117"/>
        <v>8057735</v>
      </c>
      <c r="BW44" s="57">
        <v>593</v>
      </c>
      <c r="BX44" s="266">
        <f t="shared" si="118"/>
        <v>6124</v>
      </c>
      <c r="BY44" s="57">
        <v>2833983</v>
      </c>
      <c r="BZ44" s="57">
        <f t="shared" si="119"/>
        <v>15137338</v>
      </c>
      <c r="CA44" s="57">
        <v>1253246</v>
      </c>
      <c r="CB44" s="57">
        <f t="shared" si="120"/>
        <v>6991270</v>
      </c>
      <c r="CC44" s="57">
        <v>496</v>
      </c>
      <c r="CD44" s="266">
        <f t="shared" si="121"/>
        <v>5359</v>
      </c>
      <c r="CE44" s="57">
        <v>2651316</v>
      </c>
      <c r="CF44" s="57">
        <f t="shared" si="122"/>
        <v>15589818</v>
      </c>
      <c r="CG44" s="57">
        <v>1113312</v>
      </c>
      <c r="CH44" s="57">
        <f t="shared" si="123"/>
        <v>7081335</v>
      </c>
      <c r="CI44" s="24">
        <v>473</v>
      </c>
      <c r="CJ44" s="375">
        <f t="shared" si="124"/>
        <v>5637</v>
      </c>
      <c r="CK44" s="57">
        <v>2715624</v>
      </c>
      <c r="CL44" s="414">
        <f t="shared" si="125"/>
        <v>15445016</v>
      </c>
      <c r="CM44" s="57">
        <v>1156495</v>
      </c>
      <c r="CN44" s="414">
        <f t="shared" si="126"/>
        <v>6914044</v>
      </c>
      <c r="CO44" s="57">
        <v>484</v>
      </c>
      <c r="CP44" s="415">
        <f t="shared" si="127"/>
        <v>5641</v>
      </c>
      <c r="CQ44" s="57">
        <v>3153760</v>
      </c>
      <c r="CR44" s="414">
        <f t="shared" si="128"/>
        <v>17268950</v>
      </c>
      <c r="CS44" s="57">
        <v>1219449</v>
      </c>
      <c r="CT44" s="414">
        <f t="shared" si="129"/>
        <v>7571054</v>
      </c>
      <c r="CU44" s="57">
        <v>594</v>
      </c>
      <c r="CV44" s="415">
        <f t="shared" si="130"/>
        <v>6237</v>
      </c>
      <c r="CW44" s="24">
        <v>2972855</v>
      </c>
      <c r="CX44" s="57">
        <f t="shared" si="131"/>
        <v>17275284</v>
      </c>
      <c r="CY44" s="57">
        <v>1131916</v>
      </c>
      <c r="CZ44" s="57">
        <f t="shared" si="132"/>
        <v>7491680</v>
      </c>
      <c r="DA44" s="57">
        <v>566</v>
      </c>
      <c r="DB44" s="266">
        <f t="shared" si="133"/>
        <v>6152</v>
      </c>
      <c r="DC44" s="57">
        <v>3342114</v>
      </c>
      <c r="DD44" s="57">
        <f t="shared" si="19"/>
        <v>18839629</v>
      </c>
      <c r="DE44" s="57">
        <v>1475957</v>
      </c>
      <c r="DF44" s="57">
        <f t="shared" si="134"/>
        <v>8310685</v>
      </c>
      <c r="DG44" s="57">
        <v>580</v>
      </c>
      <c r="DH44" s="266">
        <f t="shared" si="135"/>
        <v>6736</v>
      </c>
      <c r="DI44" s="57">
        <v>3447553</v>
      </c>
      <c r="DJ44" s="57">
        <f t="shared" si="136"/>
        <v>18455581</v>
      </c>
      <c r="DK44" s="57">
        <v>1398852</v>
      </c>
      <c r="DL44" s="57">
        <f t="shared" si="137"/>
        <v>8026997</v>
      </c>
      <c r="DM44" s="57">
        <v>624</v>
      </c>
      <c r="DN44" s="266">
        <f t="shared" si="138"/>
        <v>6652</v>
      </c>
      <c r="DO44" s="57">
        <v>3348821</v>
      </c>
      <c r="DP44" s="57">
        <f t="shared" si="139"/>
        <v>18978341</v>
      </c>
      <c r="DQ44" s="57">
        <v>1374115</v>
      </c>
      <c r="DR44" s="57">
        <f t="shared" si="140"/>
        <v>8529335</v>
      </c>
      <c r="DS44" s="57">
        <v>627</v>
      </c>
      <c r="DT44" s="266">
        <f t="shared" si="141"/>
        <v>6826</v>
      </c>
      <c r="DU44" s="57">
        <v>3348719</v>
      </c>
      <c r="DV44" s="57">
        <f t="shared" si="142"/>
        <v>19491338</v>
      </c>
      <c r="DW44" s="57">
        <v>1331020</v>
      </c>
      <c r="DX44" s="57">
        <f t="shared" si="143"/>
        <v>8510535</v>
      </c>
      <c r="DY44" s="57">
        <v>625</v>
      </c>
      <c r="DZ44" s="266">
        <f t="shared" si="144"/>
        <v>7110</v>
      </c>
      <c r="EA44" s="57">
        <v>4238635</v>
      </c>
      <c r="EB44" s="57">
        <f t="shared" si="145"/>
        <v>21590257</v>
      </c>
      <c r="EC44" s="57">
        <v>1745064</v>
      </c>
      <c r="ED44" s="57">
        <f t="shared" si="146"/>
        <v>9454221</v>
      </c>
      <c r="EE44" s="57">
        <v>778</v>
      </c>
      <c r="EF44" s="266">
        <f t="shared" si="147"/>
        <v>7646</v>
      </c>
      <c r="EG44" s="183" t="s">
        <v>288</v>
      </c>
      <c r="EH44" s="57">
        <v>3224137</v>
      </c>
      <c r="EI44" s="57">
        <f t="shared" si="20"/>
        <v>20380614</v>
      </c>
      <c r="EJ44" s="57">
        <v>1251441</v>
      </c>
      <c r="EK44" s="57">
        <f t="shared" si="21"/>
        <v>8658461</v>
      </c>
      <c r="EL44" s="57">
        <v>512</v>
      </c>
      <c r="EM44" s="266">
        <f t="shared" si="22"/>
        <v>6018</v>
      </c>
      <c r="EN44" s="57">
        <v>3282803</v>
      </c>
      <c r="EO44" s="57">
        <f t="shared" si="23"/>
        <v>21521123</v>
      </c>
      <c r="EP44" s="57">
        <v>1134050</v>
      </c>
      <c r="EQ44" s="57">
        <f t="shared" si="24"/>
        <v>8960425</v>
      </c>
      <c r="ER44" s="57">
        <v>427</v>
      </c>
      <c r="ES44" s="266">
        <f t="shared" si="25"/>
        <v>5688</v>
      </c>
      <c r="ET44" s="57">
        <v>2807917</v>
      </c>
      <c r="EU44" s="57">
        <f t="shared" si="26"/>
        <v>21191678</v>
      </c>
      <c r="EV44" s="57">
        <v>1090045</v>
      </c>
      <c r="EW44" s="57">
        <f t="shared" si="27"/>
        <v>9205053</v>
      </c>
      <c r="EX44" s="57">
        <v>406</v>
      </c>
      <c r="EY44" s="266">
        <f t="shared" si="28"/>
        <v>5974</v>
      </c>
      <c r="EZ44" s="57">
        <v>2823192</v>
      </c>
      <c r="FA44" s="57">
        <f t="shared" si="29"/>
        <v>22251847</v>
      </c>
      <c r="FB44" s="57">
        <v>1061831</v>
      </c>
      <c r="FC44" s="57">
        <f t="shared" si="30"/>
        <v>9386727</v>
      </c>
      <c r="FD44" s="57">
        <v>416</v>
      </c>
      <c r="FE44" s="266">
        <f t="shared" si="31"/>
        <v>6267</v>
      </c>
      <c r="FF44" s="57">
        <v>3571480</v>
      </c>
      <c r="FG44" s="57">
        <f t="shared" si="32"/>
        <v>25855517</v>
      </c>
      <c r="FH44" s="57">
        <v>1291762</v>
      </c>
      <c r="FI44" s="57">
        <f t="shared" si="33"/>
        <v>10881196</v>
      </c>
      <c r="FJ44" s="57">
        <v>524</v>
      </c>
      <c r="FK44" s="266">
        <f t="shared" si="34"/>
        <v>7262</v>
      </c>
      <c r="FL44" s="57">
        <v>3331682</v>
      </c>
      <c r="FM44" s="57">
        <f t="shared" si="35"/>
        <v>24212766</v>
      </c>
      <c r="FN44" s="57">
        <v>1279649</v>
      </c>
      <c r="FO44" s="57">
        <f t="shared" si="36"/>
        <v>10092619</v>
      </c>
      <c r="FP44" s="57">
        <v>494</v>
      </c>
      <c r="FQ44" s="266">
        <f t="shared" si="37"/>
        <v>6863</v>
      </c>
      <c r="FR44" s="57">
        <v>3866396</v>
      </c>
      <c r="FS44" s="57">
        <f t="shared" si="38"/>
        <v>28107554</v>
      </c>
      <c r="FT44" s="57">
        <v>1525964</v>
      </c>
      <c r="FU44" s="57">
        <f t="shared" si="39"/>
        <v>11562678</v>
      </c>
      <c r="FV44" s="57">
        <v>576</v>
      </c>
      <c r="FW44" s="266">
        <f t="shared" si="40"/>
        <v>7999</v>
      </c>
      <c r="FX44" s="57">
        <v>4395575</v>
      </c>
      <c r="FY44" s="57">
        <f t="shared" si="41"/>
        <v>30556725</v>
      </c>
      <c r="FZ44" s="57">
        <v>1569721</v>
      </c>
      <c r="GA44" s="57">
        <f t="shared" si="42"/>
        <v>11964409</v>
      </c>
      <c r="GB44" s="57">
        <v>662</v>
      </c>
      <c r="GC44" s="266">
        <f t="shared" si="43"/>
        <v>8792</v>
      </c>
      <c r="GD44" s="57">
        <v>4548575</v>
      </c>
      <c r="GE44" s="57">
        <f t="shared" si="44"/>
        <v>30624887</v>
      </c>
      <c r="GF44" s="57">
        <v>1700118</v>
      </c>
      <c r="GG44" s="57">
        <f t="shared" si="45"/>
        <v>11930870</v>
      </c>
      <c r="GH44" s="57">
        <v>682</v>
      </c>
      <c r="GI44" s="266">
        <f t="shared" si="46"/>
        <v>8807</v>
      </c>
      <c r="GJ44" s="57">
        <v>5362734</v>
      </c>
      <c r="GK44" s="57">
        <f t="shared" si="47"/>
        <v>34362759</v>
      </c>
      <c r="GL44" s="57">
        <v>2025724</v>
      </c>
      <c r="GM44" s="57">
        <f t="shared" si="48"/>
        <v>13836472</v>
      </c>
      <c r="GN44" s="57">
        <v>802</v>
      </c>
      <c r="GO44" s="266">
        <f t="shared" si="49"/>
        <v>9842</v>
      </c>
      <c r="GP44" s="57">
        <v>5593233</v>
      </c>
      <c r="GQ44" s="57">
        <f t="shared" si="50"/>
        <v>38014458</v>
      </c>
      <c r="GR44" s="57">
        <v>2148646</v>
      </c>
      <c r="GS44" s="57">
        <f t="shared" si="51"/>
        <v>15768869</v>
      </c>
      <c r="GT44" s="57">
        <v>862</v>
      </c>
      <c r="GU44" s="266">
        <f t="shared" si="52"/>
        <v>11050</v>
      </c>
      <c r="GV44" s="57">
        <v>5749871</v>
      </c>
      <c r="GW44" s="57">
        <f t="shared" si="53"/>
        <v>38996008</v>
      </c>
      <c r="GX44" s="57">
        <v>2571988</v>
      </c>
      <c r="GY44" s="57">
        <f t="shared" si="54"/>
        <v>17899620</v>
      </c>
      <c r="GZ44" s="57">
        <v>872</v>
      </c>
      <c r="HA44" s="266">
        <f t="shared" si="55"/>
        <v>11262</v>
      </c>
      <c r="HB44" s="57">
        <v>7067462</v>
      </c>
      <c r="HC44" s="57">
        <f t="shared" si="56"/>
        <v>46810971</v>
      </c>
      <c r="HD44" s="57">
        <v>3034070</v>
      </c>
      <c r="HE44" s="57">
        <f t="shared" si="57"/>
        <v>22028074</v>
      </c>
      <c r="HF44" s="57">
        <v>1072</v>
      </c>
      <c r="HG44" s="266">
        <f t="shared" si="58"/>
        <v>13463</v>
      </c>
      <c r="HH44" s="347">
        <v>8812823</v>
      </c>
      <c r="HI44" s="57">
        <f t="shared" si="148"/>
        <v>35377947</v>
      </c>
      <c r="HJ44" s="347">
        <v>4019865</v>
      </c>
      <c r="HK44" s="57">
        <f t="shared" si="149"/>
        <v>17254612</v>
      </c>
      <c r="HL44" s="411">
        <v>1720</v>
      </c>
      <c r="HM44" s="266">
        <f t="shared" si="59"/>
        <v>11280</v>
      </c>
      <c r="HN44" s="386" t="s">
        <v>287</v>
      </c>
      <c r="HO44" s="57">
        <v>4489350</v>
      </c>
      <c r="HP44" s="347">
        <f t="shared" si="150"/>
        <v>15088316</v>
      </c>
      <c r="HQ44" s="57">
        <v>1750988</v>
      </c>
      <c r="HR44" s="347">
        <f t="shared" si="151"/>
        <v>6417557</v>
      </c>
      <c r="HS44" s="57">
        <v>849</v>
      </c>
      <c r="HT44" s="409">
        <f t="shared" si="152"/>
        <v>4296</v>
      </c>
      <c r="HU44" s="57">
        <v>3399819</v>
      </c>
      <c r="HV44" s="347">
        <f t="shared" si="153"/>
        <v>9211335</v>
      </c>
      <c r="HW44" s="57">
        <v>1323742</v>
      </c>
      <c r="HX44" s="347">
        <f t="shared" si="154"/>
        <v>3796577</v>
      </c>
      <c r="HY44" s="57">
        <v>643</v>
      </c>
      <c r="HZ44" s="409">
        <f t="shared" si="155"/>
        <v>2358</v>
      </c>
      <c r="IA44" s="160" t="s">
        <v>289</v>
      </c>
      <c r="IB44" s="57">
        <v>3613866</v>
      </c>
      <c r="IC44" s="57">
        <f t="shared" si="156"/>
        <v>9696692</v>
      </c>
      <c r="ID44" s="57">
        <v>1439785</v>
      </c>
      <c r="IE44" s="57">
        <f t="shared" si="157"/>
        <v>4063177</v>
      </c>
      <c r="IF44" s="24">
        <v>675</v>
      </c>
      <c r="IG44" s="409">
        <f t="shared" si="158"/>
        <v>2382</v>
      </c>
      <c r="IH44" s="24">
        <v>3765439</v>
      </c>
      <c r="II44" s="347">
        <f t="shared" si="159"/>
        <v>10233603</v>
      </c>
      <c r="IJ44" s="24">
        <v>1598056</v>
      </c>
      <c r="IK44" s="347">
        <f t="shared" si="160"/>
        <v>4494785</v>
      </c>
      <c r="IL44" s="24">
        <v>711</v>
      </c>
      <c r="IM44" s="409">
        <f t="shared" si="161"/>
        <v>2464</v>
      </c>
      <c r="IN44" s="57">
        <v>2866529</v>
      </c>
      <c r="IO44" s="347">
        <f t="shared" si="162"/>
        <v>8332945</v>
      </c>
      <c r="IP44" s="57">
        <v>1116727</v>
      </c>
      <c r="IQ44" s="347">
        <f t="shared" si="163"/>
        <v>3543018</v>
      </c>
      <c r="IR44" s="57">
        <v>546</v>
      </c>
      <c r="IS44" s="409">
        <f t="shared" si="164"/>
        <v>1943</v>
      </c>
      <c r="IT44" s="24">
        <v>3205930</v>
      </c>
      <c r="IU44" s="347">
        <f t="shared" si="165"/>
        <v>7835511</v>
      </c>
      <c r="IV44" s="24">
        <v>1511631</v>
      </c>
      <c r="IW44" s="347">
        <f t="shared" si="166"/>
        <v>3750982</v>
      </c>
      <c r="IX44" s="24">
        <v>694</v>
      </c>
      <c r="IY44" s="409">
        <f t="shared" si="167"/>
        <v>2054</v>
      </c>
      <c r="IZ44" s="24">
        <v>3169010</v>
      </c>
      <c r="JA44" s="347">
        <f t="shared" si="168"/>
        <v>7828742</v>
      </c>
      <c r="JB44" s="57">
        <v>1407006</v>
      </c>
      <c r="JC44" s="347">
        <f t="shared" si="169"/>
        <v>3689110</v>
      </c>
      <c r="JD44" s="57">
        <v>679</v>
      </c>
      <c r="JE44" s="409">
        <f t="shared" si="170"/>
        <v>2013</v>
      </c>
      <c r="JF44" s="57">
        <v>3805463</v>
      </c>
      <c r="JG44" s="347">
        <f t="shared" si="171"/>
        <v>8698268</v>
      </c>
      <c r="JH44" s="57">
        <v>1764883</v>
      </c>
      <c r="JI44" s="347">
        <f t="shared" si="172"/>
        <v>4249509</v>
      </c>
      <c r="JJ44" s="57">
        <v>811</v>
      </c>
      <c r="JK44" s="409">
        <f t="shared" si="173"/>
        <v>2217</v>
      </c>
      <c r="JL44" s="57">
        <v>3751549</v>
      </c>
      <c r="JM44" s="347">
        <f t="shared" si="174"/>
        <v>8696896</v>
      </c>
      <c r="JN44" s="57">
        <v>1763295</v>
      </c>
      <c r="JO44" s="347">
        <f t="shared" si="175"/>
        <v>4192202</v>
      </c>
      <c r="JP44" s="57">
        <v>808</v>
      </c>
      <c r="JQ44" s="409">
        <f t="shared" si="176"/>
        <v>2234</v>
      </c>
      <c r="JR44" s="160" t="s">
        <v>289</v>
      </c>
      <c r="JS44" s="24">
        <v>3734</v>
      </c>
      <c r="JT44" s="347">
        <f t="shared" si="177"/>
        <v>8303</v>
      </c>
      <c r="JU44" s="24">
        <v>1805</v>
      </c>
      <c r="JV44" s="347">
        <f t="shared" si="178"/>
        <v>4134</v>
      </c>
      <c r="JW44" s="57">
        <v>799</v>
      </c>
      <c r="JX44" s="409">
        <f t="shared" si="179"/>
        <v>2103</v>
      </c>
      <c r="JY44" s="183" t="s">
        <v>290</v>
      </c>
      <c r="JZ44" s="57">
        <v>1840</v>
      </c>
      <c r="KA44" s="57">
        <f t="shared" si="180"/>
        <v>4418</v>
      </c>
      <c r="KB44" s="57">
        <v>803</v>
      </c>
      <c r="KC44" s="57">
        <f t="shared" si="181"/>
        <v>1885</v>
      </c>
      <c r="KD44" s="24">
        <v>190</v>
      </c>
      <c r="KE44" s="375">
        <f t="shared" si="182"/>
        <v>562</v>
      </c>
      <c r="KF44" s="57">
        <v>467</v>
      </c>
      <c r="KG44" s="24">
        <f t="shared" si="183"/>
        <v>1320</v>
      </c>
      <c r="KH44" s="57">
        <v>231</v>
      </c>
      <c r="KI44" s="24">
        <f t="shared" si="184"/>
        <v>625</v>
      </c>
      <c r="KJ44" s="57">
        <v>45</v>
      </c>
      <c r="KK44" s="266">
        <f t="shared" si="185"/>
        <v>164</v>
      </c>
      <c r="KL44" s="57">
        <v>198</v>
      </c>
      <c r="KM44" s="57">
        <f t="shared" si="186"/>
        <v>557</v>
      </c>
      <c r="KN44" s="57">
        <v>78</v>
      </c>
      <c r="KO44" s="57">
        <f t="shared" si="187"/>
        <v>244</v>
      </c>
      <c r="KP44" s="57">
        <v>20</v>
      </c>
      <c r="KQ44" s="266">
        <f t="shared" si="60"/>
        <v>73</v>
      </c>
      <c r="KR44" s="24">
        <v>139</v>
      </c>
      <c r="KS44" s="57">
        <f t="shared" si="188"/>
        <v>324</v>
      </c>
      <c r="KT44" s="24">
        <v>27</v>
      </c>
      <c r="KU44" s="57">
        <f t="shared" si="189"/>
        <v>119</v>
      </c>
      <c r="KV44" s="24">
        <v>15</v>
      </c>
      <c r="KW44" s="375">
        <f t="shared" si="190"/>
        <v>45</v>
      </c>
      <c r="KX44" s="57">
        <v>49</v>
      </c>
      <c r="KY44" s="24">
        <f t="shared" si="191"/>
        <v>238</v>
      </c>
      <c r="KZ44" s="57">
        <v>33</v>
      </c>
      <c r="LA44" s="24">
        <f t="shared" si="192"/>
        <v>117</v>
      </c>
      <c r="LB44" s="24">
        <v>5</v>
      </c>
      <c r="LC44" s="375">
        <f t="shared" si="193"/>
        <v>35</v>
      </c>
      <c r="LD44" s="183" t="s">
        <v>281</v>
      </c>
      <c r="LE44" s="347">
        <v>88616</v>
      </c>
      <c r="LF44" s="24">
        <f t="shared" si="194"/>
        <v>225969</v>
      </c>
      <c r="LG44" s="347">
        <v>31851</v>
      </c>
      <c r="LH44" s="24">
        <f t="shared" si="195"/>
        <v>87726</v>
      </c>
      <c r="LI44" s="411">
        <v>2417</v>
      </c>
      <c r="LJ44" s="266">
        <f t="shared" si="61"/>
        <v>8710</v>
      </c>
      <c r="LK44" s="347">
        <v>91924</v>
      </c>
      <c r="LL44" s="57">
        <f t="shared" si="196"/>
        <v>242070</v>
      </c>
      <c r="LM44" s="347">
        <v>34402</v>
      </c>
      <c r="LN44" s="57">
        <f t="shared" si="197"/>
        <v>97803</v>
      </c>
      <c r="LO44" s="411">
        <v>2530</v>
      </c>
      <c r="LP44" s="266">
        <f t="shared" si="198"/>
        <v>9374</v>
      </c>
      <c r="LQ44" s="347">
        <v>105474</v>
      </c>
      <c r="LR44" s="57">
        <f t="shared" si="199"/>
        <v>283532</v>
      </c>
      <c r="LS44" s="347">
        <v>40612</v>
      </c>
      <c r="LT44" s="57">
        <f t="shared" si="200"/>
        <v>121805</v>
      </c>
      <c r="LU44" s="411">
        <v>2892</v>
      </c>
      <c r="LV44" s="266">
        <f t="shared" si="201"/>
        <v>10914</v>
      </c>
      <c r="LW44" s="160" t="s">
        <v>291</v>
      </c>
      <c r="LX44" s="57">
        <v>72067</v>
      </c>
      <c r="LY44" s="57">
        <f t="shared" si="62"/>
        <v>396969</v>
      </c>
      <c r="LZ44" s="24">
        <v>25531</v>
      </c>
      <c r="MA44" s="57">
        <f t="shared" si="63"/>
        <v>169769</v>
      </c>
      <c r="MB44" s="57">
        <v>1266</v>
      </c>
      <c r="MC44" s="266">
        <f t="shared" si="64"/>
        <v>12293</v>
      </c>
      <c r="MD44" s="347">
        <v>77140</v>
      </c>
      <c r="ME44" s="57">
        <f t="shared" si="65"/>
        <v>264871</v>
      </c>
      <c r="MF44" s="347">
        <v>29870</v>
      </c>
      <c r="MG44" s="57">
        <f t="shared" si="66"/>
        <v>110346</v>
      </c>
      <c r="MH44" s="411">
        <v>1366</v>
      </c>
      <c r="MI44" s="266">
        <f t="shared" si="67"/>
        <v>6828</v>
      </c>
      <c r="MJ44" s="347">
        <v>99935</v>
      </c>
      <c r="MK44" s="57">
        <f t="shared" si="68"/>
        <v>289943</v>
      </c>
      <c r="ML44" s="347">
        <v>41117</v>
      </c>
      <c r="MM44" s="57">
        <f t="shared" si="69"/>
        <v>132908</v>
      </c>
      <c r="MN44" s="411">
        <v>1751</v>
      </c>
      <c r="MO44" s="266">
        <f t="shared" si="70"/>
        <v>7007</v>
      </c>
      <c r="MP44" s="24">
        <v>92765</v>
      </c>
      <c r="MQ44" s="347">
        <f t="shared" si="71"/>
        <v>277332</v>
      </c>
      <c r="MR44" s="24">
        <v>39211</v>
      </c>
      <c r="MS44" s="347">
        <f t="shared" si="72"/>
        <v>128026</v>
      </c>
      <c r="MT44" s="57">
        <v>1595</v>
      </c>
      <c r="MU44" s="409">
        <f t="shared" si="73"/>
        <v>6607</v>
      </c>
      <c r="MV44" s="57">
        <v>102040</v>
      </c>
      <c r="MW44" s="347">
        <f t="shared" si="74"/>
        <v>292845</v>
      </c>
      <c r="MX44" s="57">
        <v>46683</v>
      </c>
      <c r="MY44" s="347">
        <f t="shared" si="75"/>
        <v>144570</v>
      </c>
      <c r="MZ44" s="57">
        <v>1748</v>
      </c>
      <c r="NA44" s="409">
        <f t="shared" si="76"/>
        <v>6852</v>
      </c>
      <c r="NB44" s="57">
        <v>108121</v>
      </c>
      <c r="NC44" s="347">
        <f t="shared" si="77"/>
        <v>317335</v>
      </c>
      <c r="ND44" s="57">
        <v>50994</v>
      </c>
      <c r="NE44" s="347">
        <f t="shared" si="78"/>
        <v>160193</v>
      </c>
      <c r="NF44" s="57">
        <v>1794</v>
      </c>
      <c r="NG44" s="409">
        <f t="shared" si="79"/>
        <v>7284</v>
      </c>
      <c r="NH44" s="347">
        <v>59774</v>
      </c>
      <c r="NI44" s="57">
        <f t="shared" si="80"/>
        <v>213105</v>
      </c>
      <c r="NJ44" s="347">
        <v>27604</v>
      </c>
      <c r="NK44" s="57">
        <f t="shared" si="81"/>
        <v>104207</v>
      </c>
      <c r="NL44" s="411">
        <v>971</v>
      </c>
      <c r="NM44" s="57">
        <f t="shared" si="82"/>
        <v>5045</v>
      </c>
    </row>
    <row r="45" spans="1:377" s="57" customFormat="1" ht="13.8" x14ac:dyDescent="0.3">
      <c r="C45" s="351" t="s">
        <v>292</v>
      </c>
      <c r="D45" s="57">
        <v>4607905</v>
      </c>
      <c r="E45" s="414">
        <f t="shared" si="83"/>
        <v>12644046</v>
      </c>
      <c r="F45" s="57">
        <v>2179769</v>
      </c>
      <c r="G45" s="414">
        <f t="shared" si="84"/>
        <v>6376199</v>
      </c>
      <c r="H45" s="57">
        <v>543</v>
      </c>
      <c r="I45" s="415">
        <f t="shared" si="85"/>
        <v>3431</v>
      </c>
      <c r="J45" s="57">
        <v>5241938</v>
      </c>
      <c r="K45" s="414">
        <f t="shared" si="86"/>
        <v>14033355</v>
      </c>
      <c r="L45" s="57">
        <v>2417688</v>
      </c>
      <c r="M45" s="414">
        <f t="shared" si="87"/>
        <v>6798032</v>
      </c>
      <c r="N45" s="57">
        <v>629</v>
      </c>
      <c r="O45" s="415">
        <f t="shared" si="88"/>
        <v>3856</v>
      </c>
      <c r="P45" s="24">
        <v>6094867</v>
      </c>
      <c r="Q45" s="414">
        <f t="shared" si="89"/>
        <v>16426493</v>
      </c>
      <c r="R45" s="57">
        <v>2757684</v>
      </c>
      <c r="S45" s="414">
        <f t="shared" si="90"/>
        <v>7842200</v>
      </c>
      <c r="T45" s="24">
        <v>710</v>
      </c>
      <c r="U45" s="415">
        <f t="shared" si="91"/>
        <v>4424</v>
      </c>
      <c r="V45" s="57">
        <v>5846377</v>
      </c>
      <c r="W45" s="414">
        <f t="shared" si="92"/>
        <v>16929232</v>
      </c>
      <c r="X45" s="57">
        <v>2494162</v>
      </c>
      <c r="Y45" s="414">
        <f t="shared" si="93"/>
        <v>7755845</v>
      </c>
      <c r="Z45" s="57">
        <v>712</v>
      </c>
      <c r="AA45" s="415">
        <f t="shared" si="94"/>
        <v>4697</v>
      </c>
      <c r="AB45" s="57">
        <v>6493345</v>
      </c>
      <c r="AC45" s="414">
        <f t="shared" si="95"/>
        <v>17332259</v>
      </c>
      <c r="AD45" s="57">
        <v>2986529</v>
      </c>
      <c r="AE45" s="414">
        <f t="shared" si="96"/>
        <v>8242719</v>
      </c>
      <c r="AF45" s="57">
        <v>782</v>
      </c>
      <c r="AG45" s="415">
        <f t="shared" si="97"/>
        <v>4698</v>
      </c>
      <c r="AH45" s="57">
        <v>6473742</v>
      </c>
      <c r="AI45" s="414">
        <f t="shared" si="98"/>
        <v>17308838</v>
      </c>
      <c r="AJ45" s="57">
        <v>2909598</v>
      </c>
      <c r="AK45" s="414">
        <f t="shared" si="99"/>
        <v>8092080</v>
      </c>
      <c r="AL45" s="57">
        <v>782</v>
      </c>
      <c r="AM45" s="415">
        <f t="shared" si="100"/>
        <v>4757</v>
      </c>
      <c r="AN45" s="57">
        <v>7548048</v>
      </c>
      <c r="AO45" s="414">
        <f t="shared" si="101"/>
        <v>19706885</v>
      </c>
      <c r="AP45" s="57">
        <v>3410582</v>
      </c>
      <c r="AQ45" s="414">
        <f t="shared" si="102"/>
        <v>9298882</v>
      </c>
      <c r="AR45" s="57">
        <v>918</v>
      </c>
      <c r="AS45" s="415">
        <f t="shared" si="103"/>
        <v>5435</v>
      </c>
      <c r="AT45" s="57">
        <v>7968193</v>
      </c>
      <c r="AU45" s="414">
        <f t="shared" si="104"/>
        <v>20677427</v>
      </c>
      <c r="AV45" s="57">
        <v>3449858</v>
      </c>
      <c r="AW45" s="414">
        <f t="shared" si="105"/>
        <v>9601849</v>
      </c>
      <c r="AX45" s="57">
        <v>950</v>
      </c>
      <c r="AY45" s="415">
        <f t="shared" si="106"/>
        <v>5552</v>
      </c>
      <c r="AZ45" s="57">
        <v>8331168</v>
      </c>
      <c r="BA45" s="414">
        <f t="shared" si="107"/>
        <v>21595668</v>
      </c>
      <c r="BB45" s="57">
        <v>3615128</v>
      </c>
      <c r="BC45" s="414">
        <f t="shared" si="108"/>
        <v>9917198</v>
      </c>
      <c r="BD45" s="57">
        <v>1003</v>
      </c>
      <c r="BE45" s="415">
        <f t="shared" si="109"/>
        <v>5846</v>
      </c>
      <c r="BF45" s="266"/>
      <c r="BG45" s="57">
        <v>9405161</v>
      </c>
      <c r="BH45" s="414">
        <f t="shared" si="110"/>
        <v>23716396</v>
      </c>
      <c r="BI45" s="57">
        <v>4242383</v>
      </c>
      <c r="BJ45" s="414">
        <f t="shared" si="111"/>
        <v>11082586</v>
      </c>
      <c r="BK45" s="57">
        <v>1055</v>
      </c>
      <c r="BL45" s="415">
        <f t="shared" si="112"/>
        <v>6319</v>
      </c>
      <c r="BM45" s="57">
        <v>10046415</v>
      </c>
      <c r="BN45" s="414">
        <f t="shared" si="113"/>
        <v>25214450</v>
      </c>
      <c r="BO45" s="57">
        <v>4284642</v>
      </c>
      <c r="BP45" s="414">
        <f t="shared" si="114"/>
        <v>11321357</v>
      </c>
      <c r="BQ45" s="57">
        <v>1187</v>
      </c>
      <c r="BR45" s="415">
        <f t="shared" si="115"/>
        <v>6628</v>
      </c>
      <c r="BS45" s="57">
        <v>10417868</v>
      </c>
      <c r="BT45" s="414">
        <f t="shared" si="116"/>
        <v>27507441</v>
      </c>
      <c r="BU45" s="57">
        <v>4354471</v>
      </c>
      <c r="BV45" s="414">
        <f t="shared" si="117"/>
        <v>12412206</v>
      </c>
      <c r="BW45" s="57">
        <v>1248</v>
      </c>
      <c r="BX45" s="415">
        <f t="shared" si="118"/>
        <v>7372</v>
      </c>
      <c r="BY45" s="57">
        <v>9441323</v>
      </c>
      <c r="BZ45" s="414">
        <f t="shared" si="119"/>
        <v>24578661</v>
      </c>
      <c r="CA45" s="57">
        <v>3642697</v>
      </c>
      <c r="CB45" s="414">
        <f t="shared" si="120"/>
        <v>10633967</v>
      </c>
      <c r="CC45" s="57">
        <v>1121</v>
      </c>
      <c r="CD45" s="415">
        <f t="shared" si="121"/>
        <v>6480</v>
      </c>
      <c r="CE45" s="57">
        <v>9154727</v>
      </c>
      <c r="CF45" s="414">
        <f t="shared" si="122"/>
        <v>24744545</v>
      </c>
      <c r="CG45" s="57">
        <v>3513574</v>
      </c>
      <c r="CH45" s="414">
        <f t="shared" si="123"/>
        <v>10594909</v>
      </c>
      <c r="CI45" s="24">
        <v>1084</v>
      </c>
      <c r="CJ45" s="415">
        <f t="shared" si="124"/>
        <v>6721</v>
      </c>
      <c r="CK45" s="414">
        <v>8386651</v>
      </c>
      <c r="CL45" s="57">
        <f t="shared" si="125"/>
        <v>23831667</v>
      </c>
      <c r="CM45" s="414">
        <v>3181806</v>
      </c>
      <c r="CN45" s="57">
        <f t="shared" si="126"/>
        <v>10095850</v>
      </c>
      <c r="CO45" s="416">
        <v>1010</v>
      </c>
      <c r="CP45" s="266">
        <f t="shared" si="127"/>
        <v>6651</v>
      </c>
      <c r="CQ45" s="414">
        <v>10437928</v>
      </c>
      <c r="CR45" s="57">
        <f t="shared" si="128"/>
        <v>27706878</v>
      </c>
      <c r="CS45" s="414">
        <v>3880971</v>
      </c>
      <c r="CT45" s="57">
        <f t="shared" si="129"/>
        <v>11452025</v>
      </c>
      <c r="CU45" s="416">
        <v>1221</v>
      </c>
      <c r="CV45" s="266">
        <f t="shared" si="130"/>
        <v>7458</v>
      </c>
      <c r="CW45" s="57">
        <v>9866142</v>
      </c>
      <c r="CX45" s="414">
        <f t="shared" si="131"/>
        <v>27141426</v>
      </c>
      <c r="CY45" s="57">
        <v>3574381</v>
      </c>
      <c r="CZ45" s="414">
        <f t="shared" si="132"/>
        <v>11066061</v>
      </c>
      <c r="DA45" s="57">
        <v>1158</v>
      </c>
      <c r="DB45" s="415">
        <f t="shared" si="133"/>
        <v>7310</v>
      </c>
      <c r="DC45" s="57">
        <v>10541793</v>
      </c>
      <c r="DD45" s="414">
        <f t="shared" si="19"/>
        <v>29381422</v>
      </c>
      <c r="DE45" s="57">
        <v>3857476</v>
      </c>
      <c r="DF45" s="414">
        <f t="shared" si="134"/>
        <v>12168161</v>
      </c>
      <c r="DG45" s="57">
        <v>1234</v>
      </c>
      <c r="DH45" s="415">
        <f t="shared" si="135"/>
        <v>7970</v>
      </c>
      <c r="DI45" s="57">
        <v>10040921</v>
      </c>
      <c r="DJ45" s="414">
        <f t="shared" si="136"/>
        <v>28496502</v>
      </c>
      <c r="DK45" s="57">
        <v>3769493</v>
      </c>
      <c r="DL45" s="414">
        <f t="shared" si="137"/>
        <v>11796490</v>
      </c>
      <c r="DM45" s="57">
        <v>1190</v>
      </c>
      <c r="DN45" s="415">
        <f t="shared" si="138"/>
        <v>7842</v>
      </c>
      <c r="DO45" s="57">
        <v>10813225</v>
      </c>
      <c r="DP45" s="414">
        <f t="shared" si="139"/>
        <v>29791566</v>
      </c>
      <c r="DQ45" s="57">
        <v>3838586</v>
      </c>
      <c r="DR45" s="414">
        <f t="shared" si="140"/>
        <v>12367921</v>
      </c>
      <c r="DS45" s="57">
        <v>1265</v>
      </c>
      <c r="DT45" s="415">
        <f t="shared" si="141"/>
        <v>8091</v>
      </c>
      <c r="DU45" s="57">
        <v>12416338</v>
      </c>
      <c r="DV45" s="414">
        <f t="shared" si="142"/>
        <v>31907676</v>
      </c>
      <c r="DW45" s="57">
        <v>4366269</v>
      </c>
      <c r="DX45" s="414">
        <f t="shared" si="143"/>
        <v>12876804</v>
      </c>
      <c r="DY45" s="57">
        <v>1462</v>
      </c>
      <c r="DZ45" s="415">
        <f t="shared" si="144"/>
        <v>8572</v>
      </c>
      <c r="EA45" s="57">
        <v>12087535</v>
      </c>
      <c r="EB45" s="414">
        <f t="shared" si="145"/>
        <v>33677792</v>
      </c>
      <c r="EC45" s="57">
        <v>4346638</v>
      </c>
      <c r="ED45" s="414">
        <f t="shared" si="146"/>
        <v>13800859</v>
      </c>
      <c r="EE45" s="57">
        <v>1439</v>
      </c>
      <c r="EF45" s="415">
        <f t="shared" si="147"/>
        <v>9085</v>
      </c>
      <c r="EG45" s="183" t="s">
        <v>293</v>
      </c>
      <c r="EH45" s="57">
        <v>10435243</v>
      </c>
      <c r="EI45" s="414">
        <f t="shared" si="20"/>
        <v>30815857</v>
      </c>
      <c r="EJ45" s="57">
        <v>4013574</v>
      </c>
      <c r="EK45" s="414">
        <f t="shared" si="21"/>
        <v>12672035</v>
      </c>
      <c r="EL45" s="57">
        <v>1148</v>
      </c>
      <c r="EM45" s="415">
        <f t="shared" si="22"/>
        <v>7166</v>
      </c>
      <c r="EN45" s="57">
        <v>9911959</v>
      </c>
      <c r="EO45" s="414">
        <f t="shared" si="23"/>
        <v>31433082</v>
      </c>
      <c r="EP45" s="57">
        <v>3412412</v>
      </c>
      <c r="EQ45" s="414">
        <f t="shared" si="24"/>
        <v>12372837</v>
      </c>
      <c r="ER45" s="57">
        <v>990</v>
      </c>
      <c r="ES45" s="415">
        <f t="shared" si="25"/>
        <v>6678</v>
      </c>
      <c r="ET45" s="57">
        <v>9556545</v>
      </c>
      <c r="EU45" s="414">
        <f t="shared" si="26"/>
        <v>30748223</v>
      </c>
      <c r="EV45" s="57">
        <v>3250564</v>
      </c>
      <c r="EW45" s="414">
        <f t="shared" si="27"/>
        <v>12455617</v>
      </c>
      <c r="EX45" s="57">
        <v>1008</v>
      </c>
      <c r="EY45" s="415">
        <f t="shared" si="28"/>
        <v>6982</v>
      </c>
      <c r="EZ45" s="57">
        <v>9918935</v>
      </c>
      <c r="FA45" s="414">
        <f t="shared" si="29"/>
        <v>32170782</v>
      </c>
      <c r="FB45" s="57">
        <v>3744050</v>
      </c>
      <c r="FC45" s="414">
        <f t="shared" si="30"/>
        <v>13130777</v>
      </c>
      <c r="FD45" s="57">
        <v>1039</v>
      </c>
      <c r="FE45" s="415">
        <f t="shared" si="31"/>
        <v>7306</v>
      </c>
      <c r="FF45" s="57">
        <v>11761075</v>
      </c>
      <c r="FG45" s="414">
        <f t="shared" si="32"/>
        <v>37616592</v>
      </c>
      <c r="FH45" s="57">
        <v>4177905</v>
      </c>
      <c r="FI45" s="414">
        <f t="shared" si="33"/>
        <v>15059101</v>
      </c>
      <c r="FJ45" s="57">
        <v>1250</v>
      </c>
      <c r="FK45" s="415">
        <f t="shared" si="34"/>
        <v>8512</v>
      </c>
      <c r="FL45" s="57">
        <v>11292858</v>
      </c>
      <c r="FM45" s="414">
        <f t="shared" si="35"/>
        <v>35505624</v>
      </c>
      <c r="FN45" s="57">
        <v>4151366</v>
      </c>
      <c r="FO45" s="414">
        <f t="shared" si="36"/>
        <v>14243985</v>
      </c>
      <c r="FP45" s="57">
        <v>1194</v>
      </c>
      <c r="FQ45" s="415">
        <f t="shared" si="37"/>
        <v>8057</v>
      </c>
      <c r="FR45" s="57">
        <v>13615341</v>
      </c>
      <c r="FS45" s="414">
        <f t="shared" si="38"/>
        <v>41722895</v>
      </c>
      <c r="FT45" s="57">
        <v>5149708</v>
      </c>
      <c r="FU45" s="414">
        <f t="shared" si="39"/>
        <v>16712386</v>
      </c>
      <c r="FV45" s="57">
        <v>1439</v>
      </c>
      <c r="FW45" s="415">
        <f t="shared" si="40"/>
        <v>9438</v>
      </c>
      <c r="FX45" s="57">
        <v>15082878</v>
      </c>
      <c r="FY45" s="414">
        <f t="shared" si="41"/>
        <v>45639603</v>
      </c>
      <c r="FZ45" s="57">
        <v>5439793</v>
      </c>
      <c r="GA45" s="414">
        <f t="shared" si="42"/>
        <v>17404202</v>
      </c>
      <c r="GB45" s="57">
        <v>1623</v>
      </c>
      <c r="GC45" s="415">
        <f t="shared" si="43"/>
        <v>10415</v>
      </c>
      <c r="GD45" s="57">
        <v>16409413</v>
      </c>
      <c r="GE45" s="414">
        <f t="shared" si="44"/>
        <v>47034300</v>
      </c>
      <c r="GF45" s="57">
        <v>5402057</v>
      </c>
      <c r="GG45" s="414">
        <f t="shared" si="45"/>
        <v>17332927</v>
      </c>
      <c r="GH45" s="57">
        <v>1731</v>
      </c>
      <c r="GI45" s="415">
        <f t="shared" si="46"/>
        <v>10538</v>
      </c>
      <c r="GJ45" s="57">
        <v>18122747</v>
      </c>
      <c r="GK45" s="414">
        <f t="shared" si="47"/>
        <v>52485506</v>
      </c>
      <c r="GL45" s="57">
        <v>6369486</v>
      </c>
      <c r="GM45" s="414">
        <f t="shared" si="48"/>
        <v>20205958</v>
      </c>
      <c r="GN45" s="57">
        <v>1941</v>
      </c>
      <c r="GO45" s="415">
        <f t="shared" si="49"/>
        <v>11783</v>
      </c>
      <c r="GP45" s="57">
        <v>20085668</v>
      </c>
      <c r="GQ45" s="414">
        <f t="shared" si="50"/>
        <v>58100126</v>
      </c>
      <c r="GR45" s="57">
        <v>7417471</v>
      </c>
      <c r="GS45" s="414">
        <f t="shared" si="51"/>
        <v>23186340</v>
      </c>
      <c r="GT45" s="57">
        <v>2158</v>
      </c>
      <c r="GU45" s="415">
        <f t="shared" si="52"/>
        <v>13208</v>
      </c>
      <c r="GV45" s="57">
        <v>20296200</v>
      </c>
      <c r="GW45" s="57">
        <f t="shared" si="53"/>
        <v>59292208</v>
      </c>
      <c r="GX45" s="57">
        <v>8102361</v>
      </c>
      <c r="GY45" s="57">
        <f t="shared" si="54"/>
        <v>26001981</v>
      </c>
      <c r="GZ45" s="57">
        <v>2196</v>
      </c>
      <c r="HA45" s="266">
        <f t="shared" si="55"/>
        <v>13458</v>
      </c>
      <c r="HB45" s="57">
        <v>24871839</v>
      </c>
      <c r="HC45" s="57">
        <f t="shared" si="56"/>
        <v>71682810</v>
      </c>
      <c r="HD45" s="57">
        <v>10107216</v>
      </c>
      <c r="HE45" s="57">
        <f t="shared" si="57"/>
        <v>32135290</v>
      </c>
      <c r="HF45" s="57">
        <v>2698</v>
      </c>
      <c r="HG45" s="266">
        <f t="shared" si="58"/>
        <v>16161</v>
      </c>
      <c r="HH45" s="57">
        <v>34697988</v>
      </c>
      <c r="HI45" s="57">
        <f t="shared" si="148"/>
        <v>70075935</v>
      </c>
      <c r="HJ45" s="57">
        <v>14006108</v>
      </c>
      <c r="HK45" s="57">
        <f t="shared" si="149"/>
        <v>31260720</v>
      </c>
      <c r="HL45" s="57">
        <v>4310</v>
      </c>
      <c r="HM45" s="266">
        <f t="shared" si="59"/>
        <v>15590</v>
      </c>
      <c r="HN45" s="386" t="s">
        <v>292</v>
      </c>
      <c r="HO45" s="347">
        <v>34073730</v>
      </c>
      <c r="HP45" s="57">
        <f t="shared" si="150"/>
        <v>49162046</v>
      </c>
      <c r="HQ45" s="347">
        <v>13802685</v>
      </c>
      <c r="HR45" s="57">
        <f t="shared" si="151"/>
        <v>20220242</v>
      </c>
      <c r="HS45" s="411">
        <v>4261</v>
      </c>
      <c r="HT45" s="266">
        <f t="shared" si="152"/>
        <v>8557</v>
      </c>
      <c r="HU45" s="347">
        <v>34508843</v>
      </c>
      <c r="HV45" s="57">
        <f t="shared" si="153"/>
        <v>43720178</v>
      </c>
      <c r="HW45" s="347">
        <v>15278126</v>
      </c>
      <c r="HX45" s="57">
        <f t="shared" si="154"/>
        <v>19074703</v>
      </c>
      <c r="HY45" s="411">
        <v>4303</v>
      </c>
      <c r="HZ45" s="266">
        <f t="shared" si="155"/>
        <v>6661</v>
      </c>
      <c r="IA45" s="183" t="s">
        <v>294</v>
      </c>
      <c r="IB45" s="57">
        <v>40592501</v>
      </c>
      <c r="IC45" s="57">
        <f t="shared" si="156"/>
        <v>50289193</v>
      </c>
      <c r="ID45" s="57">
        <v>17685406</v>
      </c>
      <c r="IE45" s="57">
        <f t="shared" si="157"/>
        <v>21748583</v>
      </c>
      <c r="IF45" s="411">
        <v>5111</v>
      </c>
      <c r="IG45" s="266">
        <f t="shared" si="158"/>
        <v>7493</v>
      </c>
      <c r="IH45" s="347">
        <v>43213269</v>
      </c>
      <c r="II45" s="24">
        <f t="shared" si="159"/>
        <v>53446872</v>
      </c>
      <c r="IJ45" s="347">
        <v>18514434</v>
      </c>
      <c r="IK45" s="24">
        <f t="shared" si="160"/>
        <v>23009219</v>
      </c>
      <c r="IL45" s="411">
        <v>5435</v>
      </c>
      <c r="IM45" s="375">
        <f t="shared" si="161"/>
        <v>7899</v>
      </c>
      <c r="IN45" s="347">
        <v>38877391</v>
      </c>
      <c r="IO45" s="57">
        <f t="shared" si="162"/>
        <v>47210336</v>
      </c>
      <c r="IP45" s="347">
        <v>16618070</v>
      </c>
      <c r="IQ45" s="57">
        <f t="shared" si="163"/>
        <v>20161088</v>
      </c>
      <c r="IR45" s="411">
        <v>4855</v>
      </c>
      <c r="IS45" s="266">
        <f t="shared" si="164"/>
        <v>6798</v>
      </c>
      <c r="IT45" s="347">
        <v>41733237</v>
      </c>
      <c r="IU45" s="24">
        <f t="shared" si="165"/>
        <v>49568748</v>
      </c>
      <c r="IV45" s="347">
        <v>18490905</v>
      </c>
      <c r="IW45" s="24">
        <f t="shared" si="166"/>
        <v>22241887</v>
      </c>
      <c r="IX45" s="411">
        <v>5590</v>
      </c>
      <c r="IY45" s="417">
        <f t="shared" si="167"/>
        <v>7644</v>
      </c>
      <c r="IZ45" s="347">
        <v>43823057</v>
      </c>
      <c r="JA45" s="24">
        <f t="shared" si="168"/>
        <v>51651799</v>
      </c>
      <c r="JB45" s="347">
        <v>20378706</v>
      </c>
      <c r="JC45" s="57">
        <f t="shared" si="169"/>
        <v>24067816</v>
      </c>
      <c r="JD45" s="411">
        <v>5892</v>
      </c>
      <c r="JE45" s="266">
        <f t="shared" si="170"/>
        <v>7905</v>
      </c>
      <c r="JF45" s="347">
        <v>49069196</v>
      </c>
      <c r="JG45" s="57">
        <f t="shared" si="171"/>
        <v>57767464</v>
      </c>
      <c r="JH45" s="347">
        <v>22698139</v>
      </c>
      <c r="JI45" s="57">
        <f t="shared" si="172"/>
        <v>26947648</v>
      </c>
      <c r="JJ45" s="411">
        <v>6583</v>
      </c>
      <c r="JK45" s="375">
        <f t="shared" si="173"/>
        <v>8800</v>
      </c>
      <c r="JL45" s="347">
        <v>49114202</v>
      </c>
      <c r="JM45" s="57">
        <f t="shared" si="174"/>
        <v>57811098</v>
      </c>
      <c r="JN45" s="347">
        <v>22754589</v>
      </c>
      <c r="JO45" s="57">
        <f t="shared" si="175"/>
        <v>26946791</v>
      </c>
      <c r="JP45" s="411">
        <v>6626</v>
      </c>
      <c r="JQ45" s="266">
        <f t="shared" si="176"/>
        <v>8860</v>
      </c>
      <c r="JR45" s="183" t="s">
        <v>294</v>
      </c>
      <c r="JS45" s="347">
        <v>52819</v>
      </c>
      <c r="JT45" s="24">
        <f t="shared" si="177"/>
        <v>61122</v>
      </c>
      <c r="JU45" s="347">
        <v>24751</v>
      </c>
      <c r="JV45" s="24">
        <f t="shared" si="178"/>
        <v>28885</v>
      </c>
      <c r="JW45" s="411">
        <v>7086</v>
      </c>
      <c r="JX45" s="266">
        <f t="shared" si="179"/>
        <v>9189</v>
      </c>
      <c r="JY45" s="183" t="s">
        <v>280</v>
      </c>
      <c r="JZ45" s="57">
        <v>50748</v>
      </c>
      <c r="KA45" s="347">
        <f t="shared" si="180"/>
        <v>55166</v>
      </c>
      <c r="KB45" s="57">
        <v>20770</v>
      </c>
      <c r="KC45" s="347">
        <f t="shared" si="181"/>
        <v>22655</v>
      </c>
      <c r="KD45" s="24">
        <v>3278</v>
      </c>
      <c r="KE45" s="409">
        <f t="shared" si="182"/>
        <v>3840</v>
      </c>
      <c r="KF45" s="57">
        <v>32946</v>
      </c>
      <c r="KG45" s="24">
        <f t="shared" si="183"/>
        <v>34266</v>
      </c>
      <c r="KH45" s="57">
        <v>12408</v>
      </c>
      <c r="KI45" s="24">
        <f t="shared" si="184"/>
        <v>13033</v>
      </c>
      <c r="KJ45" s="57">
        <v>2121</v>
      </c>
      <c r="KK45" s="266">
        <f t="shared" si="185"/>
        <v>2285</v>
      </c>
      <c r="KL45" s="57">
        <v>33806</v>
      </c>
      <c r="KM45" s="57">
        <f t="shared" si="186"/>
        <v>34363</v>
      </c>
      <c r="KN45" s="57">
        <v>13605</v>
      </c>
      <c r="KO45" s="57">
        <f t="shared" si="187"/>
        <v>13849</v>
      </c>
      <c r="KP45" s="57">
        <v>2188</v>
      </c>
      <c r="KQ45" s="266">
        <f t="shared" si="60"/>
        <v>2261</v>
      </c>
      <c r="KR45" s="24">
        <v>35120</v>
      </c>
      <c r="KS45" s="57">
        <f t="shared" si="188"/>
        <v>35444</v>
      </c>
      <c r="KT45" s="24">
        <v>14234</v>
      </c>
      <c r="KU45" s="57">
        <f t="shared" si="189"/>
        <v>14353</v>
      </c>
      <c r="KV45" s="24">
        <v>2293</v>
      </c>
      <c r="KW45" s="375">
        <f t="shared" si="190"/>
        <v>2338</v>
      </c>
      <c r="KX45" s="57">
        <v>36114</v>
      </c>
      <c r="KY45" s="24">
        <f t="shared" si="191"/>
        <v>36352</v>
      </c>
      <c r="KZ45" s="57">
        <v>15219</v>
      </c>
      <c r="LA45" s="24">
        <f t="shared" si="192"/>
        <v>15336</v>
      </c>
      <c r="LB45" s="24">
        <v>2355</v>
      </c>
      <c r="LC45" s="375">
        <f t="shared" si="193"/>
        <v>2390</v>
      </c>
      <c r="LD45" s="183" t="s">
        <v>286</v>
      </c>
      <c r="LE45" s="57">
        <v>77530</v>
      </c>
      <c r="LF45" s="24">
        <f t="shared" si="194"/>
        <v>303499</v>
      </c>
      <c r="LG45" s="57">
        <v>25682</v>
      </c>
      <c r="LH45" s="24">
        <f t="shared" si="195"/>
        <v>113408</v>
      </c>
      <c r="LI45" s="57">
        <v>1652</v>
      </c>
      <c r="LJ45" s="266">
        <f t="shared" si="61"/>
        <v>10362</v>
      </c>
      <c r="LK45" s="57">
        <v>79761</v>
      </c>
      <c r="LL45" s="57">
        <f t="shared" si="196"/>
        <v>321831</v>
      </c>
      <c r="LM45" s="57">
        <v>26235</v>
      </c>
      <c r="LN45" s="57">
        <f t="shared" si="197"/>
        <v>124038</v>
      </c>
      <c r="LO45" s="57">
        <v>1710</v>
      </c>
      <c r="LP45" s="266">
        <f t="shared" si="198"/>
        <v>11084</v>
      </c>
      <c r="LQ45" s="57">
        <v>84386</v>
      </c>
      <c r="LR45" s="57">
        <f t="shared" si="199"/>
        <v>367918</v>
      </c>
      <c r="LS45" s="57">
        <v>29981</v>
      </c>
      <c r="LT45" s="57">
        <f t="shared" si="200"/>
        <v>151786</v>
      </c>
      <c r="LU45" s="57">
        <v>1810</v>
      </c>
      <c r="LV45" s="266">
        <f t="shared" si="201"/>
        <v>12724</v>
      </c>
      <c r="LW45" s="160" t="s">
        <v>295</v>
      </c>
      <c r="LX45" s="57">
        <v>60228</v>
      </c>
      <c r="LY45" s="57">
        <f t="shared" si="62"/>
        <v>457197</v>
      </c>
      <c r="LZ45" s="24">
        <v>20801</v>
      </c>
      <c r="MA45" s="57">
        <f t="shared" si="63"/>
        <v>190570</v>
      </c>
      <c r="MB45" s="57">
        <v>899</v>
      </c>
      <c r="MC45" s="266">
        <f t="shared" si="64"/>
        <v>13192</v>
      </c>
      <c r="MD45" s="57">
        <v>68541</v>
      </c>
      <c r="ME45" s="57">
        <f t="shared" si="65"/>
        <v>333412</v>
      </c>
      <c r="MF45" s="57">
        <v>25351</v>
      </c>
      <c r="MG45" s="57">
        <f t="shared" si="66"/>
        <v>135697</v>
      </c>
      <c r="MH45" s="57">
        <v>1014</v>
      </c>
      <c r="MI45" s="266">
        <f t="shared" si="67"/>
        <v>7842</v>
      </c>
      <c r="MJ45" s="57">
        <v>86798</v>
      </c>
      <c r="MK45" s="57">
        <f t="shared" si="68"/>
        <v>376741</v>
      </c>
      <c r="ML45" s="57">
        <v>34619</v>
      </c>
      <c r="MM45" s="57">
        <f t="shared" si="69"/>
        <v>167527</v>
      </c>
      <c r="MN45" s="57">
        <v>1285</v>
      </c>
      <c r="MO45" s="266">
        <f t="shared" si="70"/>
        <v>8292</v>
      </c>
      <c r="MP45" s="347">
        <v>85414</v>
      </c>
      <c r="MQ45" s="57">
        <f t="shared" si="71"/>
        <v>362746</v>
      </c>
      <c r="MR45" s="347">
        <v>34568</v>
      </c>
      <c r="MS45" s="57">
        <f t="shared" si="72"/>
        <v>162594</v>
      </c>
      <c r="MT45" s="411">
        <v>1242</v>
      </c>
      <c r="MU45" s="266">
        <f t="shared" si="73"/>
        <v>7849</v>
      </c>
      <c r="MV45" s="347">
        <v>91220</v>
      </c>
      <c r="MW45" s="57">
        <f t="shared" si="74"/>
        <v>384065</v>
      </c>
      <c r="MX45" s="347">
        <v>38699</v>
      </c>
      <c r="MY45" s="57">
        <f t="shared" si="75"/>
        <v>183269</v>
      </c>
      <c r="MZ45" s="411">
        <v>1311</v>
      </c>
      <c r="NA45" s="266">
        <f t="shared" si="76"/>
        <v>8163</v>
      </c>
      <c r="NB45" s="347">
        <v>93291</v>
      </c>
      <c r="NC45" s="57">
        <f t="shared" si="77"/>
        <v>410626</v>
      </c>
      <c r="ND45" s="347">
        <v>41870</v>
      </c>
      <c r="NE45" s="57">
        <f t="shared" si="78"/>
        <v>202063</v>
      </c>
      <c r="NF45" s="411">
        <v>1323</v>
      </c>
      <c r="NG45" s="266">
        <f t="shared" si="79"/>
        <v>8607</v>
      </c>
      <c r="NH45" s="57">
        <v>51096</v>
      </c>
      <c r="NI45" s="57">
        <f t="shared" si="80"/>
        <v>264201</v>
      </c>
      <c r="NJ45" s="57">
        <v>21939</v>
      </c>
      <c r="NK45" s="57">
        <f t="shared" si="81"/>
        <v>126146</v>
      </c>
      <c r="NL45" s="57">
        <v>715</v>
      </c>
      <c r="NM45" s="57">
        <f t="shared" si="82"/>
        <v>5760</v>
      </c>
    </row>
    <row r="46" spans="1:377" s="57" customFormat="1" ht="13.8" x14ac:dyDescent="0.3">
      <c r="C46" s="351" t="s">
        <v>296</v>
      </c>
      <c r="D46" s="414">
        <v>2648146</v>
      </c>
      <c r="E46" s="57">
        <f t="shared" si="83"/>
        <v>15292192</v>
      </c>
      <c r="F46" s="414">
        <v>1088182</v>
      </c>
      <c r="G46" s="57">
        <f t="shared" si="84"/>
        <v>7464381</v>
      </c>
      <c r="H46" s="416">
        <v>178</v>
      </c>
      <c r="I46" s="266">
        <f t="shared" si="85"/>
        <v>3609</v>
      </c>
      <c r="J46" s="414">
        <v>2911302</v>
      </c>
      <c r="K46" s="57">
        <f t="shared" si="86"/>
        <v>16944657</v>
      </c>
      <c r="L46" s="414">
        <v>1158971</v>
      </c>
      <c r="M46" s="57">
        <f t="shared" si="87"/>
        <v>7957003</v>
      </c>
      <c r="N46" s="416">
        <v>183</v>
      </c>
      <c r="O46" s="266">
        <f t="shared" si="88"/>
        <v>4039</v>
      </c>
      <c r="P46" s="414">
        <v>3209877</v>
      </c>
      <c r="Q46" s="57">
        <f t="shared" si="89"/>
        <v>19636370</v>
      </c>
      <c r="R46" s="414">
        <v>1291393</v>
      </c>
      <c r="S46" s="57">
        <f t="shared" si="90"/>
        <v>9133593</v>
      </c>
      <c r="T46" s="416">
        <v>217</v>
      </c>
      <c r="U46" s="266">
        <f t="shared" si="91"/>
        <v>4641</v>
      </c>
      <c r="V46" s="414">
        <v>3449573</v>
      </c>
      <c r="W46" s="57">
        <f t="shared" si="92"/>
        <v>20378805</v>
      </c>
      <c r="X46" s="414">
        <v>1453177</v>
      </c>
      <c r="Y46" s="57">
        <f t="shared" si="93"/>
        <v>9209022</v>
      </c>
      <c r="Z46" s="416">
        <v>236</v>
      </c>
      <c r="AA46" s="266">
        <f t="shared" si="94"/>
        <v>4933</v>
      </c>
      <c r="AB46" s="414">
        <v>3916493</v>
      </c>
      <c r="AC46" s="57">
        <f t="shared" si="95"/>
        <v>21248752</v>
      </c>
      <c r="AD46" s="414">
        <v>1678573</v>
      </c>
      <c r="AE46" s="57">
        <f t="shared" si="96"/>
        <v>9921292</v>
      </c>
      <c r="AF46" s="416">
        <v>268</v>
      </c>
      <c r="AG46" s="266">
        <f t="shared" si="97"/>
        <v>4966</v>
      </c>
      <c r="AH46" s="414">
        <v>3515117</v>
      </c>
      <c r="AI46" s="57">
        <f t="shared" si="98"/>
        <v>20823955</v>
      </c>
      <c r="AJ46" s="414">
        <v>1424037</v>
      </c>
      <c r="AK46" s="57">
        <f t="shared" si="99"/>
        <v>9516117</v>
      </c>
      <c r="AL46" s="416">
        <v>242</v>
      </c>
      <c r="AM46" s="266">
        <f t="shared" si="100"/>
        <v>4999</v>
      </c>
      <c r="AN46" s="414">
        <v>4096327</v>
      </c>
      <c r="AO46" s="57">
        <f t="shared" si="101"/>
        <v>23803212</v>
      </c>
      <c r="AP46" s="414">
        <v>1668888</v>
      </c>
      <c r="AQ46" s="57">
        <f t="shared" si="102"/>
        <v>10967770</v>
      </c>
      <c r="AR46" s="416">
        <v>274</v>
      </c>
      <c r="AS46" s="266">
        <f t="shared" si="103"/>
        <v>5709</v>
      </c>
      <c r="AT46" s="414">
        <v>4612454</v>
      </c>
      <c r="AU46" s="57">
        <f t="shared" si="104"/>
        <v>25289881</v>
      </c>
      <c r="AV46" s="414">
        <v>1804561</v>
      </c>
      <c r="AW46" s="57">
        <f t="shared" si="105"/>
        <v>11406410</v>
      </c>
      <c r="AX46" s="416">
        <v>320</v>
      </c>
      <c r="AY46" s="266">
        <f t="shared" si="106"/>
        <v>5872</v>
      </c>
      <c r="AZ46" s="414">
        <v>4396277</v>
      </c>
      <c r="BA46" s="57">
        <f t="shared" si="107"/>
        <v>25991945</v>
      </c>
      <c r="BB46" s="414">
        <v>1800372</v>
      </c>
      <c r="BC46" s="57">
        <f t="shared" si="108"/>
        <v>11717570</v>
      </c>
      <c r="BD46" s="416">
        <v>297</v>
      </c>
      <c r="BE46" s="266">
        <f t="shared" si="109"/>
        <v>6143</v>
      </c>
      <c r="BF46" s="266"/>
      <c r="BG46" s="414">
        <v>4463150</v>
      </c>
      <c r="BH46" s="57">
        <f t="shared" si="110"/>
        <v>28179546</v>
      </c>
      <c r="BI46" s="414">
        <v>1674255</v>
      </c>
      <c r="BJ46" s="57">
        <f t="shared" si="111"/>
        <v>12756841</v>
      </c>
      <c r="BK46" s="416">
        <v>300</v>
      </c>
      <c r="BL46" s="266">
        <f t="shared" si="112"/>
        <v>6619</v>
      </c>
      <c r="BM46" s="414">
        <v>5469113</v>
      </c>
      <c r="BN46" s="57">
        <f t="shared" si="113"/>
        <v>30683563</v>
      </c>
      <c r="BO46" s="414">
        <v>1948102</v>
      </c>
      <c r="BP46" s="57">
        <f t="shared" si="114"/>
        <v>13269459</v>
      </c>
      <c r="BQ46" s="416">
        <v>386</v>
      </c>
      <c r="BR46" s="266">
        <f t="shared" si="115"/>
        <v>7014</v>
      </c>
      <c r="BS46" s="414">
        <v>6112893</v>
      </c>
      <c r="BT46" s="57">
        <f t="shared" si="116"/>
        <v>33620334</v>
      </c>
      <c r="BU46" s="414">
        <v>2136574</v>
      </c>
      <c r="BV46" s="57">
        <f t="shared" si="117"/>
        <v>14548780</v>
      </c>
      <c r="BW46" s="416">
        <v>426</v>
      </c>
      <c r="BX46" s="266">
        <f t="shared" si="118"/>
        <v>7798</v>
      </c>
      <c r="BY46" s="414">
        <v>5546638</v>
      </c>
      <c r="BZ46" s="57">
        <f t="shared" si="119"/>
        <v>30125299</v>
      </c>
      <c r="CA46" s="414">
        <v>1827521</v>
      </c>
      <c r="CB46" s="57">
        <f t="shared" si="120"/>
        <v>12461488</v>
      </c>
      <c r="CC46" s="416">
        <v>383</v>
      </c>
      <c r="CD46" s="266">
        <f t="shared" si="121"/>
        <v>6863</v>
      </c>
      <c r="CE46" s="414">
        <v>5382829</v>
      </c>
      <c r="CF46" s="57">
        <f t="shared" si="122"/>
        <v>30127374</v>
      </c>
      <c r="CG46" s="414">
        <v>1702922</v>
      </c>
      <c r="CH46" s="57">
        <f t="shared" si="123"/>
        <v>12297831</v>
      </c>
      <c r="CI46" s="416">
        <v>364</v>
      </c>
      <c r="CJ46" s="266">
        <f t="shared" si="124"/>
        <v>7085</v>
      </c>
      <c r="CK46" s="57">
        <v>4707905</v>
      </c>
      <c r="CL46" s="57">
        <f t="shared" si="125"/>
        <v>28539572</v>
      </c>
      <c r="CM46" s="57">
        <v>1431595</v>
      </c>
      <c r="CN46" s="57">
        <f t="shared" si="126"/>
        <v>11527445</v>
      </c>
      <c r="CO46" s="57">
        <v>324</v>
      </c>
      <c r="CP46" s="266">
        <f t="shared" si="127"/>
        <v>6975</v>
      </c>
      <c r="CQ46" s="57">
        <v>5110831</v>
      </c>
      <c r="CR46" s="57">
        <f t="shared" si="128"/>
        <v>32817709</v>
      </c>
      <c r="CS46" s="57">
        <v>1524102</v>
      </c>
      <c r="CT46" s="57">
        <f t="shared" si="129"/>
        <v>12976127</v>
      </c>
      <c r="CU46" s="57">
        <v>354</v>
      </c>
      <c r="CV46" s="266">
        <f t="shared" si="130"/>
        <v>7812</v>
      </c>
      <c r="CW46" s="414">
        <v>5443092</v>
      </c>
      <c r="CX46" s="57">
        <f t="shared" si="131"/>
        <v>32584518</v>
      </c>
      <c r="CY46" s="414">
        <v>1844746</v>
      </c>
      <c r="CZ46" s="57">
        <f t="shared" si="132"/>
        <v>12910807</v>
      </c>
      <c r="DA46" s="416">
        <v>377</v>
      </c>
      <c r="DB46" s="266">
        <f t="shared" si="133"/>
        <v>7687</v>
      </c>
      <c r="DC46" s="414">
        <v>6046193</v>
      </c>
      <c r="DD46" s="57">
        <f t="shared" si="19"/>
        <v>35427615</v>
      </c>
      <c r="DE46" s="414">
        <v>1950045</v>
      </c>
      <c r="DF46" s="57">
        <f t="shared" si="134"/>
        <v>14118206</v>
      </c>
      <c r="DG46" s="416">
        <v>413</v>
      </c>
      <c r="DH46" s="266">
        <f t="shared" si="135"/>
        <v>8383</v>
      </c>
      <c r="DI46" s="414">
        <v>6572494</v>
      </c>
      <c r="DJ46" s="57">
        <f t="shared" si="136"/>
        <v>35068996</v>
      </c>
      <c r="DK46" s="414">
        <v>1915287</v>
      </c>
      <c r="DL46" s="57">
        <f t="shared" si="137"/>
        <v>13711777</v>
      </c>
      <c r="DM46" s="416">
        <v>434</v>
      </c>
      <c r="DN46" s="266">
        <f t="shared" si="138"/>
        <v>8276</v>
      </c>
      <c r="DO46" s="414">
        <v>6489192</v>
      </c>
      <c r="DP46" s="57">
        <f t="shared" si="139"/>
        <v>36280758</v>
      </c>
      <c r="DQ46" s="414">
        <v>1955766</v>
      </c>
      <c r="DR46" s="57">
        <f t="shared" si="140"/>
        <v>14323687</v>
      </c>
      <c r="DS46" s="416">
        <v>429</v>
      </c>
      <c r="DT46" s="266">
        <f t="shared" si="141"/>
        <v>8520</v>
      </c>
      <c r="DU46" s="414">
        <v>7326700</v>
      </c>
      <c r="DV46" s="57">
        <f t="shared" si="142"/>
        <v>39234376</v>
      </c>
      <c r="DW46" s="414">
        <v>2231642</v>
      </c>
      <c r="DX46" s="57">
        <f t="shared" si="143"/>
        <v>15108446</v>
      </c>
      <c r="DY46" s="416">
        <v>512</v>
      </c>
      <c r="DZ46" s="266">
        <f t="shared" si="144"/>
        <v>9084</v>
      </c>
      <c r="EA46" s="414">
        <v>7050216</v>
      </c>
      <c r="EB46" s="57">
        <f t="shared" si="145"/>
        <v>40728008</v>
      </c>
      <c r="EC46" s="414">
        <v>2209009</v>
      </c>
      <c r="ED46" s="57">
        <f t="shared" si="146"/>
        <v>16009868</v>
      </c>
      <c r="EE46" s="416">
        <v>487</v>
      </c>
      <c r="EF46" s="266">
        <f t="shared" si="147"/>
        <v>9572</v>
      </c>
      <c r="EG46" s="183" t="s">
        <v>297</v>
      </c>
      <c r="EH46" s="414">
        <v>6397379</v>
      </c>
      <c r="EI46" s="57">
        <f t="shared" si="20"/>
        <v>37213236</v>
      </c>
      <c r="EJ46" s="414">
        <v>1895916</v>
      </c>
      <c r="EK46" s="57">
        <f t="shared" si="21"/>
        <v>14567951</v>
      </c>
      <c r="EL46" s="416">
        <v>417</v>
      </c>
      <c r="EM46" s="266">
        <f t="shared" si="22"/>
        <v>7583</v>
      </c>
      <c r="EN46" s="414">
        <v>6135853</v>
      </c>
      <c r="EO46" s="57">
        <f t="shared" si="23"/>
        <v>37568935</v>
      </c>
      <c r="EP46" s="414">
        <v>1897537</v>
      </c>
      <c r="EQ46" s="57">
        <f t="shared" si="24"/>
        <v>14270374</v>
      </c>
      <c r="ER46" s="416">
        <v>414</v>
      </c>
      <c r="ES46" s="266">
        <f t="shared" si="25"/>
        <v>7092</v>
      </c>
      <c r="ET46" s="414">
        <v>6383723</v>
      </c>
      <c r="EU46" s="57">
        <f t="shared" si="26"/>
        <v>37131946</v>
      </c>
      <c r="EV46" s="414">
        <v>2015950</v>
      </c>
      <c r="EW46" s="57">
        <f t="shared" si="27"/>
        <v>14471567</v>
      </c>
      <c r="EX46" s="416">
        <v>421</v>
      </c>
      <c r="EY46" s="266">
        <f t="shared" si="28"/>
        <v>7403</v>
      </c>
      <c r="EZ46" s="414">
        <v>6117472</v>
      </c>
      <c r="FA46" s="57">
        <f t="shared" si="29"/>
        <v>38288254</v>
      </c>
      <c r="FB46" s="414">
        <v>2009939</v>
      </c>
      <c r="FC46" s="57">
        <f t="shared" si="30"/>
        <v>15140716</v>
      </c>
      <c r="FD46" s="416">
        <v>412</v>
      </c>
      <c r="FE46" s="266">
        <f t="shared" si="31"/>
        <v>7718</v>
      </c>
      <c r="FF46" s="414">
        <v>7315402</v>
      </c>
      <c r="FG46" s="57">
        <f t="shared" si="32"/>
        <v>44931994</v>
      </c>
      <c r="FH46" s="414">
        <v>2399789</v>
      </c>
      <c r="FI46" s="57">
        <f t="shared" si="33"/>
        <v>17458890</v>
      </c>
      <c r="FJ46" s="416">
        <v>486</v>
      </c>
      <c r="FK46" s="266">
        <f t="shared" si="34"/>
        <v>8998</v>
      </c>
      <c r="FL46" s="414">
        <v>7649740</v>
      </c>
      <c r="FM46" s="57">
        <f t="shared" si="35"/>
        <v>43155364</v>
      </c>
      <c r="FN46" s="414">
        <v>2489517</v>
      </c>
      <c r="FO46" s="57">
        <f t="shared" si="36"/>
        <v>16733502</v>
      </c>
      <c r="FP46" s="416">
        <v>511</v>
      </c>
      <c r="FQ46" s="266">
        <f t="shared" si="37"/>
        <v>8568</v>
      </c>
      <c r="FR46" s="414">
        <v>9823450</v>
      </c>
      <c r="FS46" s="57">
        <f t="shared" si="38"/>
        <v>51546345</v>
      </c>
      <c r="FT46" s="414">
        <v>3091722</v>
      </c>
      <c r="FU46" s="57">
        <f t="shared" si="39"/>
        <v>19804108</v>
      </c>
      <c r="FV46" s="416">
        <v>653</v>
      </c>
      <c r="FW46" s="266">
        <f t="shared" si="40"/>
        <v>10091</v>
      </c>
      <c r="FX46" s="414">
        <v>9820392</v>
      </c>
      <c r="FY46" s="57">
        <f t="shared" si="41"/>
        <v>55459995</v>
      </c>
      <c r="FZ46" s="414">
        <v>3154821</v>
      </c>
      <c r="GA46" s="57">
        <f t="shared" si="42"/>
        <v>20559023</v>
      </c>
      <c r="GB46" s="416">
        <v>677</v>
      </c>
      <c r="GC46" s="266">
        <f t="shared" si="43"/>
        <v>11092</v>
      </c>
      <c r="GD46" s="414">
        <v>10701718</v>
      </c>
      <c r="GE46" s="57">
        <f t="shared" si="44"/>
        <v>57736018</v>
      </c>
      <c r="GF46" s="414">
        <v>3488912</v>
      </c>
      <c r="GG46" s="57">
        <f t="shared" si="45"/>
        <v>20821839</v>
      </c>
      <c r="GH46" s="416">
        <v>724</v>
      </c>
      <c r="GI46" s="266">
        <f t="shared" si="46"/>
        <v>11262</v>
      </c>
      <c r="GJ46" s="414">
        <v>12773164</v>
      </c>
      <c r="GK46" s="57">
        <f t="shared" si="47"/>
        <v>65258670</v>
      </c>
      <c r="GL46" s="414">
        <v>4319627</v>
      </c>
      <c r="GM46" s="57">
        <f t="shared" si="48"/>
        <v>24525585</v>
      </c>
      <c r="GN46" s="416">
        <v>878</v>
      </c>
      <c r="GO46" s="266">
        <f t="shared" si="49"/>
        <v>12661</v>
      </c>
      <c r="GP46" s="414">
        <v>13784046</v>
      </c>
      <c r="GQ46" s="57">
        <f t="shared" si="50"/>
        <v>71884172</v>
      </c>
      <c r="GR46" s="414">
        <v>4937617</v>
      </c>
      <c r="GS46" s="57">
        <f t="shared" si="51"/>
        <v>28123957</v>
      </c>
      <c r="GT46" s="416">
        <v>955</v>
      </c>
      <c r="GU46" s="266">
        <f t="shared" si="52"/>
        <v>14163</v>
      </c>
      <c r="GV46" s="57">
        <v>15652453</v>
      </c>
      <c r="GW46" s="414">
        <f t="shared" si="53"/>
        <v>74944661</v>
      </c>
      <c r="GX46" s="57">
        <v>5844441</v>
      </c>
      <c r="GY46" s="414">
        <f t="shared" si="54"/>
        <v>31846422</v>
      </c>
      <c r="GZ46" s="57">
        <v>1074</v>
      </c>
      <c r="HA46" s="415">
        <f t="shared" si="55"/>
        <v>14532</v>
      </c>
      <c r="HB46" s="57">
        <v>18714338</v>
      </c>
      <c r="HC46" s="414">
        <f t="shared" si="56"/>
        <v>90397148</v>
      </c>
      <c r="HD46" s="57">
        <v>6976593</v>
      </c>
      <c r="HE46" s="414">
        <f t="shared" si="57"/>
        <v>39111883</v>
      </c>
      <c r="HF46" s="57">
        <v>1293</v>
      </c>
      <c r="HG46" s="415">
        <f t="shared" si="58"/>
        <v>17454</v>
      </c>
      <c r="HH46" s="57">
        <v>22974866</v>
      </c>
      <c r="HI46" s="414">
        <f t="shared" si="148"/>
        <v>93050801</v>
      </c>
      <c r="HJ46" s="57">
        <v>8639827</v>
      </c>
      <c r="HK46" s="414">
        <f t="shared" si="149"/>
        <v>39900547</v>
      </c>
      <c r="HL46" s="57">
        <v>1622</v>
      </c>
      <c r="HM46" s="415">
        <f t="shared" si="59"/>
        <v>17212</v>
      </c>
      <c r="HN46" s="386" t="s">
        <v>296</v>
      </c>
      <c r="HO46" s="57">
        <v>24166143</v>
      </c>
      <c r="HP46" s="57">
        <f t="shared" si="150"/>
        <v>73328189</v>
      </c>
      <c r="HQ46" s="57">
        <v>9364664</v>
      </c>
      <c r="HR46" s="57">
        <f t="shared" si="151"/>
        <v>29584906</v>
      </c>
      <c r="HS46" s="57">
        <v>1712</v>
      </c>
      <c r="HT46" s="266">
        <f t="shared" si="152"/>
        <v>10269</v>
      </c>
      <c r="HU46" s="57">
        <v>24007385</v>
      </c>
      <c r="HV46" s="57">
        <f t="shared" si="153"/>
        <v>67727563</v>
      </c>
      <c r="HW46" s="57">
        <v>9338503</v>
      </c>
      <c r="HX46" s="57">
        <f t="shared" si="154"/>
        <v>28413206</v>
      </c>
      <c r="HY46" s="57">
        <v>1697</v>
      </c>
      <c r="HZ46" s="266">
        <f t="shared" si="155"/>
        <v>8358</v>
      </c>
      <c r="IA46" s="183" t="s">
        <v>298</v>
      </c>
      <c r="IB46" s="57">
        <v>28686380</v>
      </c>
      <c r="IC46" s="57">
        <f t="shared" si="156"/>
        <v>78975573</v>
      </c>
      <c r="ID46" s="57">
        <v>10634470</v>
      </c>
      <c r="IE46" s="57">
        <f t="shared" si="157"/>
        <v>32383053</v>
      </c>
      <c r="IF46" s="57">
        <v>2045</v>
      </c>
      <c r="IG46" s="266">
        <f t="shared" si="158"/>
        <v>9538</v>
      </c>
      <c r="IH46" s="24">
        <v>30140604</v>
      </c>
      <c r="II46" s="24">
        <f t="shared" si="159"/>
        <v>83587476</v>
      </c>
      <c r="IJ46" s="24">
        <v>11749666</v>
      </c>
      <c r="IK46" s="24">
        <f t="shared" si="160"/>
        <v>34758885</v>
      </c>
      <c r="IL46" s="24">
        <v>2136</v>
      </c>
      <c r="IM46" s="375">
        <f t="shared" si="161"/>
        <v>10035</v>
      </c>
      <c r="IN46" s="57">
        <v>26335606</v>
      </c>
      <c r="IO46" s="57">
        <f t="shared" si="162"/>
        <v>73545942</v>
      </c>
      <c r="IP46" s="57">
        <v>9913605</v>
      </c>
      <c r="IQ46" s="57">
        <f t="shared" si="163"/>
        <v>30074693</v>
      </c>
      <c r="IR46" s="57">
        <v>1856</v>
      </c>
      <c r="IS46" s="266">
        <f t="shared" si="164"/>
        <v>8654</v>
      </c>
      <c r="IT46" s="24">
        <v>28342961</v>
      </c>
      <c r="IU46" s="24">
        <f t="shared" si="165"/>
        <v>77911709</v>
      </c>
      <c r="IV46" s="24">
        <v>11112548</v>
      </c>
      <c r="IW46" s="24">
        <f t="shared" si="166"/>
        <v>33354435</v>
      </c>
      <c r="IX46" s="24">
        <v>2186</v>
      </c>
      <c r="IY46" s="266">
        <f t="shared" si="167"/>
        <v>9830</v>
      </c>
      <c r="IZ46" s="24">
        <v>28008359</v>
      </c>
      <c r="JA46" s="24">
        <f t="shared" si="168"/>
        <v>79660158</v>
      </c>
      <c r="JB46" s="57">
        <v>10856673</v>
      </c>
      <c r="JC46" s="57">
        <f t="shared" si="169"/>
        <v>34924489</v>
      </c>
      <c r="JD46" s="57">
        <v>2182</v>
      </c>
      <c r="JE46" s="266">
        <f t="shared" si="170"/>
        <v>10087</v>
      </c>
      <c r="JF46" s="57">
        <v>34049948</v>
      </c>
      <c r="JG46" s="57">
        <f t="shared" si="171"/>
        <v>91817412</v>
      </c>
      <c r="JH46" s="57">
        <v>12766643</v>
      </c>
      <c r="JI46" s="57">
        <f t="shared" si="172"/>
        <v>39714291</v>
      </c>
      <c r="JJ46" s="57">
        <v>2661</v>
      </c>
      <c r="JK46" s="375">
        <f t="shared" si="173"/>
        <v>11461</v>
      </c>
      <c r="JL46" s="57">
        <v>34851093</v>
      </c>
      <c r="JM46" s="57">
        <f t="shared" si="174"/>
        <v>92662191</v>
      </c>
      <c r="JN46" s="57">
        <v>12837378</v>
      </c>
      <c r="JO46" s="57">
        <f t="shared" si="175"/>
        <v>39784169</v>
      </c>
      <c r="JP46" s="57">
        <v>2681</v>
      </c>
      <c r="JQ46" s="266">
        <f t="shared" si="176"/>
        <v>11541</v>
      </c>
      <c r="JR46" s="183" t="s">
        <v>298</v>
      </c>
      <c r="JS46" s="24">
        <v>36325</v>
      </c>
      <c r="JT46" s="24">
        <f t="shared" si="177"/>
        <v>97447</v>
      </c>
      <c r="JU46" s="24">
        <v>17227</v>
      </c>
      <c r="JV46" s="24">
        <f t="shared" si="178"/>
        <v>46112</v>
      </c>
      <c r="JW46" s="57">
        <v>2831</v>
      </c>
      <c r="JX46" s="266">
        <f t="shared" si="179"/>
        <v>12020</v>
      </c>
      <c r="JY46" s="183" t="s">
        <v>299</v>
      </c>
      <c r="JZ46" s="347">
        <v>68978</v>
      </c>
      <c r="KA46" s="57">
        <f t="shared" si="180"/>
        <v>124144</v>
      </c>
      <c r="KB46" s="347">
        <v>25220</v>
      </c>
      <c r="KC46" s="57">
        <f t="shared" si="181"/>
        <v>47875</v>
      </c>
      <c r="KD46" s="411">
        <v>2657</v>
      </c>
      <c r="KE46" s="375">
        <f t="shared" si="182"/>
        <v>6497</v>
      </c>
      <c r="KF46" s="57">
        <v>69973</v>
      </c>
      <c r="KG46" s="347">
        <f t="shared" si="183"/>
        <v>104239</v>
      </c>
      <c r="KH46" s="57">
        <v>26496</v>
      </c>
      <c r="KI46" s="347">
        <f t="shared" si="184"/>
        <v>39529</v>
      </c>
      <c r="KJ46" s="57">
        <v>2701</v>
      </c>
      <c r="KK46" s="409">
        <f t="shared" si="185"/>
        <v>4986</v>
      </c>
      <c r="KL46" s="57">
        <v>79547</v>
      </c>
      <c r="KM46" s="347">
        <f t="shared" si="186"/>
        <v>113910</v>
      </c>
      <c r="KN46" s="57">
        <v>29835</v>
      </c>
      <c r="KO46" s="347">
        <f t="shared" si="187"/>
        <v>43684</v>
      </c>
      <c r="KP46" s="57">
        <v>3042</v>
      </c>
      <c r="KQ46" s="409">
        <f t="shared" si="60"/>
        <v>5303</v>
      </c>
      <c r="KR46" s="24">
        <v>93192</v>
      </c>
      <c r="KS46" s="347">
        <f t="shared" si="188"/>
        <v>128636</v>
      </c>
      <c r="KT46" s="24">
        <v>34952</v>
      </c>
      <c r="KU46" s="347">
        <f t="shared" si="189"/>
        <v>49305</v>
      </c>
      <c r="KV46" s="24">
        <v>3563</v>
      </c>
      <c r="KW46" s="409">
        <f t="shared" si="190"/>
        <v>5901</v>
      </c>
      <c r="KX46" s="57">
        <v>94800</v>
      </c>
      <c r="KY46" s="347">
        <f t="shared" si="191"/>
        <v>131152</v>
      </c>
      <c r="KZ46" s="57">
        <v>36905</v>
      </c>
      <c r="LA46" s="347">
        <f t="shared" si="192"/>
        <v>52241</v>
      </c>
      <c r="LB46" s="24">
        <v>3636</v>
      </c>
      <c r="LC46" s="409">
        <f t="shared" si="193"/>
        <v>6026</v>
      </c>
      <c r="LD46" s="183" t="s">
        <v>300</v>
      </c>
      <c r="LE46" s="57">
        <v>69084</v>
      </c>
      <c r="LF46" s="24">
        <f t="shared" si="194"/>
        <v>372583</v>
      </c>
      <c r="LG46" s="57">
        <v>23281</v>
      </c>
      <c r="LH46" s="24">
        <f t="shared" si="195"/>
        <v>136689</v>
      </c>
      <c r="LI46" s="57">
        <v>1208</v>
      </c>
      <c r="LJ46" s="266">
        <f t="shared" si="61"/>
        <v>11570</v>
      </c>
      <c r="LK46" s="57">
        <v>66141</v>
      </c>
      <c r="LL46" s="57">
        <f t="shared" si="196"/>
        <v>387972</v>
      </c>
      <c r="LM46" s="57">
        <v>22169</v>
      </c>
      <c r="LN46" s="57">
        <f t="shared" si="197"/>
        <v>146207</v>
      </c>
      <c r="LO46" s="57">
        <v>1157</v>
      </c>
      <c r="LP46" s="266">
        <f t="shared" si="198"/>
        <v>12241</v>
      </c>
      <c r="LQ46" s="57">
        <v>73203</v>
      </c>
      <c r="LR46" s="57">
        <f t="shared" si="199"/>
        <v>441121</v>
      </c>
      <c r="LS46" s="57">
        <v>25218</v>
      </c>
      <c r="LT46" s="57">
        <f t="shared" si="200"/>
        <v>177004</v>
      </c>
      <c r="LU46" s="57">
        <v>1282</v>
      </c>
      <c r="LV46" s="266">
        <f t="shared" si="201"/>
        <v>14006</v>
      </c>
      <c r="LW46" s="160" t="s">
        <v>301</v>
      </c>
      <c r="LX46" s="57">
        <v>53225</v>
      </c>
      <c r="LY46" s="57">
        <f t="shared" si="62"/>
        <v>510422</v>
      </c>
      <c r="LZ46" s="24">
        <v>17764</v>
      </c>
      <c r="MA46" s="57">
        <f t="shared" si="63"/>
        <v>208334</v>
      </c>
      <c r="MB46" s="57">
        <v>688</v>
      </c>
      <c r="MC46" s="266">
        <f t="shared" si="64"/>
        <v>13880</v>
      </c>
      <c r="MD46" s="57">
        <v>62944</v>
      </c>
      <c r="ME46" s="57">
        <f t="shared" si="65"/>
        <v>396356</v>
      </c>
      <c r="MF46" s="57">
        <v>22122</v>
      </c>
      <c r="MG46" s="57">
        <f t="shared" si="66"/>
        <v>157819</v>
      </c>
      <c r="MH46" s="57">
        <v>814</v>
      </c>
      <c r="MI46" s="266">
        <f t="shared" si="67"/>
        <v>8656</v>
      </c>
      <c r="MJ46" s="57">
        <v>76919</v>
      </c>
      <c r="MK46" s="57">
        <f t="shared" si="68"/>
        <v>453660</v>
      </c>
      <c r="ML46" s="57">
        <v>28659</v>
      </c>
      <c r="MM46" s="57">
        <f t="shared" si="69"/>
        <v>196186</v>
      </c>
      <c r="MN46" s="57">
        <v>983</v>
      </c>
      <c r="MO46" s="266">
        <f t="shared" si="70"/>
        <v>9275</v>
      </c>
      <c r="MP46" s="24">
        <v>74240</v>
      </c>
      <c r="MQ46" s="57">
        <f t="shared" si="71"/>
        <v>436986</v>
      </c>
      <c r="MR46" s="24">
        <v>30150</v>
      </c>
      <c r="MS46" s="57">
        <f t="shared" si="72"/>
        <v>192744</v>
      </c>
      <c r="MT46" s="57">
        <v>944</v>
      </c>
      <c r="MU46" s="266">
        <f t="shared" si="73"/>
        <v>8793</v>
      </c>
      <c r="MV46" s="57">
        <v>78353</v>
      </c>
      <c r="MW46" s="57">
        <f t="shared" si="74"/>
        <v>462418</v>
      </c>
      <c r="MX46" s="57">
        <v>33375</v>
      </c>
      <c r="MY46" s="57">
        <f t="shared" si="75"/>
        <v>216644</v>
      </c>
      <c r="MZ46" s="57">
        <v>985</v>
      </c>
      <c r="NA46" s="266">
        <f t="shared" si="76"/>
        <v>9148</v>
      </c>
      <c r="NB46" s="57">
        <v>87274</v>
      </c>
      <c r="NC46" s="57">
        <f t="shared" si="77"/>
        <v>497900</v>
      </c>
      <c r="ND46" s="57">
        <v>36066</v>
      </c>
      <c r="NE46" s="57">
        <f t="shared" si="78"/>
        <v>238129</v>
      </c>
      <c r="NF46" s="57">
        <v>1061</v>
      </c>
      <c r="NG46" s="266">
        <f t="shared" si="79"/>
        <v>9668</v>
      </c>
      <c r="NH46" s="57">
        <v>44858</v>
      </c>
      <c r="NI46" s="57">
        <f t="shared" si="80"/>
        <v>309059</v>
      </c>
      <c r="NJ46" s="57">
        <v>18392</v>
      </c>
      <c r="NK46" s="57">
        <f t="shared" si="81"/>
        <v>144538</v>
      </c>
      <c r="NL46" s="57">
        <v>542</v>
      </c>
      <c r="NM46" s="57">
        <f t="shared" si="82"/>
        <v>6302</v>
      </c>
    </row>
    <row r="47" spans="1:377" s="57" customFormat="1" ht="13.8" x14ac:dyDescent="0.3">
      <c r="C47" s="351" t="s">
        <v>302</v>
      </c>
      <c r="D47" s="57">
        <v>1955714</v>
      </c>
      <c r="E47" s="57">
        <f t="shared" si="83"/>
        <v>17247906</v>
      </c>
      <c r="F47" s="57">
        <v>683910</v>
      </c>
      <c r="G47" s="57">
        <f t="shared" si="84"/>
        <v>8148291</v>
      </c>
      <c r="H47" s="57">
        <v>93</v>
      </c>
      <c r="I47" s="266">
        <f t="shared" si="85"/>
        <v>3702</v>
      </c>
      <c r="J47" s="57">
        <v>2034872</v>
      </c>
      <c r="K47" s="57">
        <f t="shared" si="86"/>
        <v>18979529</v>
      </c>
      <c r="L47" s="57">
        <v>828717</v>
      </c>
      <c r="M47" s="57">
        <f t="shared" si="87"/>
        <v>8785720</v>
      </c>
      <c r="N47" s="57">
        <v>99</v>
      </c>
      <c r="O47" s="266">
        <f t="shared" si="88"/>
        <v>4138</v>
      </c>
      <c r="P47" s="57">
        <v>2333855</v>
      </c>
      <c r="Q47" s="57">
        <f t="shared" si="89"/>
        <v>21970225</v>
      </c>
      <c r="R47" s="57">
        <v>813579</v>
      </c>
      <c r="S47" s="57">
        <f t="shared" si="90"/>
        <v>9947172</v>
      </c>
      <c r="T47" s="24">
        <v>107</v>
      </c>
      <c r="U47" s="266">
        <f t="shared" si="91"/>
        <v>4748</v>
      </c>
      <c r="V47" s="57">
        <v>2150783</v>
      </c>
      <c r="W47" s="57">
        <f t="shared" si="92"/>
        <v>22529588</v>
      </c>
      <c r="X47" s="57">
        <v>824324</v>
      </c>
      <c r="Y47" s="57">
        <f t="shared" si="93"/>
        <v>10033346</v>
      </c>
      <c r="Z47" s="57">
        <v>104</v>
      </c>
      <c r="AA47" s="266">
        <f t="shared" si="94"/>
        <v>5037</v>
      </c>
      <c r="AB47" s="57">
        <v>2634818</v>
      </c>
      <c r="AC47" s="57">
        <f t="shared" si="95"/>
        <v>23883570</v>
      </c>
      <c r="AD47" s="57">
        <v>890329</v>
      </c>
      <c r="AE47" s="57">
        <f t="shared" si="96"/>
        <v>10811621</v>
      </c>
      <c r="AF47" s="57">
        <v>134</v>
      </c>
      <c r="AG47" s="266">
        <f t="shared" si="97"/>
        <v>5100</v>
      </c>
      <c r="AH47" s="57">
        <v>2278324</v>
      </c>
      <c r="AI47" s="57">
        <f t="shared" si="98"/>
        <v>23102279</v>
      </c>
      <c r="AJ47" s="57">
        <v>749314</v>
      </c>
      <c r="AK47" s="57">
        <f t="shared" si="99"/>
        <v>10265431</v>
      </c>
      <c r="AL47" s="57">
        <v>109</v>
      </c>
      <c r="AM47" s="266">
        <f t="shared" si="100"/>
        <v>5108</v>
      </c>
      <c r="AN47" s="57">
        <v>3253625</v>
      </c>
      <c r="AO47" s="57">
        <f t="shared" si="101"/>
        <v>27056837</v>
      </c>
      <c r="AP47" s="57">
        <v>1169829</v>
      </c>
      <c r="AQ47" s="57">
        <f t="shared" si="102"/>
        <v>12137599</v>
      </c>
      <c r="AR47" s="57">
        <v>164</v>
      </c>
      <c r="AS47" s="266">
        <f t="shared" si="103"/>
        <v>5873</v>
      </c>
      <c r="AT47" s="57">
        <v>3065752</v>
      </c>
      <c r="AU47" s="57">
        <f t="shared" si="104"/>
        <v>28355633</v>
      </c>
      <c r="AV47" s="57">
        <v>1093135</v>
      </c>
      <c r="AW47" s="57">
        <f t="shared" si="105"/>
        <v>12499545</v>
      </c>
      <c r="AX47" s="57">
        <v>144</v>
      </c>
      <c r="AY47" s="266">
        <f t="shared" si="106"/>
        <v>6016</v>
      </c>
      <c r="AZ47" s="57">
        <v>3847848</v>
      </c>
      <c r="BA47" s="57">
        <f t="shared" si="107"/>
        <v>29839793</v>
      </c>
      <c r="BB47" s="57">
        <v>1502531</v>
      </c>
      <c r="BC47" s="57">
        <f t="shared" si="108"/>
        <v>13220101</v>
      </c>
      <c r="BD47" s="57">
        <v>185</v>
      </c>
      <c r="BE47" s="266">
        <f t="shared" si="109"/>
        <v>6328</v>
      </c>
      <c r="BF47" s="266"/>
      <c r="BG47" s="57">
        <v>3372997</v>
      </c>
      <c r="BH47" s="57">
        <f t="shared" si="110"/>
        <v>31552543</v>
      </c>
      <c r="BI47" s="57">
        <v>1153412</v>
      </c>
      <c r="BJ47" s="57">
        <f t="shared" si="111"/>
        <v>13910253</v>
      </c>
      <c r="BK47" s="57">
        <v>167</v>
      </c>
      <c r="BL47" s="266">
        <f t="shared" si="112"/>
        <v>6786</v>
      </c>
      <c r="BM47" s="57">
        <v>3860112</v>
      </c>
      <c r="BN47" s="57">
        <f t="shared" si="113"/>
        <v>34543675</v>
      </c>
      <c r="BO47" s="57">
        <v>1384886</v>
      </c>
      <c r="BP47" s="57">
        <f t="shared" si="114"/>
        <v>14654345</v>
      </c>
      <c r="BQ47" s="57">
        <v>184</v>
      </c>
      <c r="BR47" s="266">
        <f t="shared" si="115"/>
        <v>7198</v>
      </c>
      <c r="BS47" s="57">
        <v>4173494</v>
      </c>
      <c r="BT47" s="57">
        <f t="shared" si="116"/>
        <v>37793828</v>
      </c>
      <c r="BU47" s="57">
        <v>1375391</v>
      </c>
      <c r="BV47" s="57">
        <f t="shared" si="117"/>
        <v>15924171</v>
      </c>
      <c r="BW47" s="57">
        <v>214</v>
      </c>
      <c r="BX47" s="266">
        <f t="shared" si="118"/>
        <v>8012</v>
      </c>
      <c r="BY47" s="57">
        <v>3651706</v>
      </c>
      <c r="BZ47" s="57">
        <f t="shared" si="119"/>
        <v>33777005</v>
      </c>
      <c r="CA47" s="57">
        <v>1262400</v>
      </c>
      <c r="CB47" s="57">
        <f t="shared" si="120"/>
        <v>13723888</v>
      </c>
      <c r="CC47" s="57">
        <v>172</v>
      </c>
      <c r="CD47" s="266">
        <f t="shared" si="121"/>
        <v>7035</v>
      </c>
      <c r="CE47" s="57">
        <v>3817980</v>
      </c>
      <c r="CF47" s="57">
        <f t="shared" si="122"/>
        <v>33945354</v>
      </c>
      <c r="CG47" s="57">
        <v>1122434</v>
      </c>
      <c r="CH47" s="57">
        <f t="shared" si="123"/>
        <v>13420265</v>
      </c>
      <c r="CI47" s="57">
        <v>179</v>
      </c>
      <c r="CJ47" s="266">
        <f t="shared" si="124"/>
        <v>7264</v>
      </c>
      <c r="CK47" s="57">
        <v>3269241</v>
      </c>
      <c r="CL47" s="57">
        <f t="shared" si="125"/>
        <v>31808813</v>
      </c>
      <c r="CM47" s="57">
        <v>872329</v>
      </c>
      <c r="CN47" s="57">
        <f t="shared" si="126"/>
        <v>12399774</v>
      </c>
      <c r="CO47" s="57">
        <v>154</v>
      </c>
      <c r="CP47" s="266">
        <f t="shared" si="127"/>
        <v>7129</v>
      </c>
      <c r="CQ47" s="57">
        <v>3247911</v>
      </c>
      <c r="CR47" s="57">
        <f t="shared" si="128"/>
        <v>36065620</v>
      </c>
      <c r="CS47" s="57">
        <v>790778</v>
      </c>
      <c r="CT47" s="57">
        <f t="shared" si="129"/>
        <v>13766905</v>
      </c>
      <c r="CU47" s="57">
        <v>155</v>
      </c>
      <c r="CV47" s="266">
        <f t="shared" si="130"/>
        <v>7967</v>
      </c>
      <c r="CW47" s="57">
        <v>3486631</v>
      </c>
      <c r="CX47" s="57">
        <f t="shared" si="131"/>
        <v>36071149</v>
      </c>
      <c r="CY47" s="57">
        <v>1145353</v>
      </c>
      <c r="CZ47" s="57">
        <f t="shared" si="132"/>
        <v>14056160</v>
      </c>
      <c r="DA47" s="57">
        <v>165</v>
      </c>
      <c r="DB47" s="266">
        <f t="shared" si="133"/>
        <v>7852</v>
      </c>
      <c r="DC47" s="57">
        <v>3522320</v>
      </c>
      <c r="DD47" s="57">
        <f t="shared" si="19"/>
        <v>38949935</v>
      </c>
      <c r="DE47" s="57">
        <v>997882</v>
      </c>
      <c r="DF47" s="57">
        <f t="shared" si="134"/>
        <v>15116088</v>
      </c>
      <c r="DG47" s="57">
        <v>172</v>
      </c>
      <c r="DH47" s="266">
        <f t="shared" si="135"/>
        <v>8555</v>
      </c>
      <c r="DI47" s="57">
        <v>4055280</v>
      </c>
      <c r="DJ47" s="57">
        <f t="shared" si="136"/>
        <v>39124276</v>
      </c>
      <c r="DK47" s="57">
        <v>1126899</v>
      </c>
      <c r="DL47" s="57">
        <f t="shared" si="137"/>
        <v>14838676</v>
      </c>
      <c r="DM47" s="57">
        <v>188</v>
      </c>
      <c r="DN47" s="266">
        <f t="shared" si="138"/>
        <v>8464</v>
      </c>
      <c r="DO47" s="57">
        <v>4147966</v>
      </c>
      <c r="DP47" s="57">
        <f t="shared" si="139"/>
        <v>40428724</v>
      </c>
      <c r="DQ47" s="57">
        <v>1201895</v>
      </c>
      <c r="DR47" s="57">
        <f t="shared" si="140"/>
        <v>15525582</v>
      </c>
      <c r="DS47" s="57">
        <v>201</v>
      </c>
      <c r="DT47" s="266">
        <f t="shared" si="141"/>
        <v>8721</v>
      </c>
      <c r="DU47" s="57">
        <v>4388257</v>
      </c>
      <c r="DV47" s="57">
        <f t="shared" si="142"/>
        <v>43622633</v>
      </c>
      <c r="DW47" s="57">
        <v>1305328</v>
      </c>
      <c r="DX47" s="57">
        <f t="shared" si="143"/>
        <v>16413774</v>
      </c>
      <c r="DY47" s="57">
        <v>217</v>
      </c>
      <c r="DZ47" s="266">
        <f t="shared" si="144"/>
        <v>9301</v>
      </c>
      <c r="EA47" s="57">
        <v>4962271</v>
      </c>
      <c r="EB47" s="57">
        <f t="shared" si="145"/>
        <v>45690279</v>
      </c>
      <c r="EC47" s="57">
        <v>1381214</v>
      </c>
      <c r="ED47" s="57">
        <f t="shared" si="146"/>
        <v>17391082</v>
      </c>
      <c r="EE47" s="57">
        <v>237</v>
      </c>
      <c r="EF47" s="266">
        <f t="shared" si="147"/>
        <v>9809</v>
      </c>
      <c r="EG47" s="183" t="s">
        <v>303</v>
      </c>
      <c r="EH47" s="57">
        <v>4679850</v>
      </c>
      <c r="EI47" s="57">
        <f t="shared" si="20"/>
        <v>41893086</v>
      </c>
      <c r="EJ47" s="57">
        <v>1278773</v>
      </c>
      <c r="EK47" s="57">
        <f t="shared" si="21"/>
        <v>15846724</v>
      </c>
      <c r="EL47" s="57">
        <v>222</v>
      </c>
      <c r="EM47" s="266">
        <f t="shared" si="22"/>
        <v>7805</v>
      </c>
      <c r="EN47" s="57">
        <v>5117322</v>
      </c>
      <c r="EO47" s="57">
        <f t="shared" si="23"/>
        <v>42686257</v>
      </c>
      <c r="EP47" s="57">
        <v>1624253</v>
      </c>
      <c r="EQ47" s="57">
        <f t="shared" si="24"/>
        <v>15894627</v>
      </c>
      <c r="ER47" s="57">
        <v>228</v>
      </c>
      <c r="ES47" s="266">
        <f t="shared" si="25"/>
        <v>7320</v>
      </c>
      <c r="ET47" s="57">
        <v>4103983</v>
      </c>
      <c r="EU47" s="57">
        <f t="shared" si="26"/>
        <v>41235929</v>
      </c>
      <c r="EV47" s="57">
        <v>1078155</v>
      </c>
      <c r="EW47" s="57">
        <f t="shared" si="27"/>
        <v>15549722</v>
      </c>
      <c r="EX47" s="57">
        <v>199</v>
      </c>
      <c r="EY47" s="266">
        <f t="shared" si="28"/>
        <v>7602</v>
      </c>
      <c r="EZ47" s="57">
        <v>4632572</v>
      </c>
      <c r="FA47" s="57">
        <f t="shared" si="29"/>
        <v>42920826</v>
      </c>
      <c r="FB47" s="57">
        <v>1440878</v>
      </c>
      <c r="FC47" s="57">
        <f t="shared" si="30"/>
        <v>16581594</v>
      </c>
      <c r="FD47" s="57">
        <v>224</v>
      </c>
      <c r="FE47" s="266">
        <f t="shared" si="31"/>
        <v>7942</v>
      </c>
      <c r="FF47" s="57">
        <v>5641156</v>
      </c>
      <c r="FG47" s="57">
        <f t="shared" si="32"/>
        <v>50573150</v>
      </c>
      <c r="FH47" s="57">
        <v>1628686</v>
      </c>
      <c r="FI47" s="57">
        <f t="shared" si="33"/>
        <v>19087576</v>
      </c>
      <c r="FJ47" s="57">
        <v>269</v>
      </c>
      <c r="FK47" s="266">
        <f t="shared" si="34"/>
        <v>9267</v>
      </c>
      <c r="FL47" s="57">
        <v>5734234</v>
      </c>
      <c r="FM47" s="57">
        <f t="shared" si="35"/>
        <v>48889598</v>
      </c>
      <c r="FN47" s="57">
        <v>1722296</v>
      </c>
      <c r="FO47" s="57">
        <f t="shared" si="36"/>
        <v>18455798</v>
      </c>
      <c r="FP47" s="57">
        <v>277</v>
      </c>
      <c r="FQ47" s="266">
        <f t="shared" si="37"/>
        <v>8845</v>
      </c>
      <c r="FR47" s="57">
        <v>6661834</v>
      </c>
      <c r="FS47" s="57">
        <f t="shared" si="38"/>
        <v>58208179</v>
      </c>
      <c r="FT47" s="57">
        <v>2165049</v>
      </c>
      <c r="FU47" s="57">
        <f t="shared" si="39"/>
        <v>21969157</v>
      </c>
      <c r="FV47" s="57">
        <v>315</v>
      </c>
      <c r="FW47" s="266">
        <f t="shared" si="40"/>
        <v>10406</v>
      </c>
      <c r="FX47" s="57">
        <v>8017057</v>
      </c>
      <c r="FY47" s="57">
        <f t="shared" si="41"/>
        <v>63477052</v>
      </c>
      <c r="FZ47" s="57">
        <v>2366093</v>
      </c>
      <c r="GA47" s="57">
        <f t="shared" si="42"/>
        <v>22925116</v>
      </c>
      <c r="GB47" s="57">
        <v>387</v>
      </c>
      <c r="GC47" s="266">
        <f t="shared" si="43"/>
        <v>11479</v>
      </c>
      <c r="GD47" s="57">
        <v>7976116</v>
      </c>
      <c r="GE47" s="57">
        <f t="shared" si="44"/>
        <v>65712134</v>
      </c>
      <c r="GF47" s="57">
        <v>2369130</v>
      </c>
      <c r="GG47" s="57">
        <f t="shared" si="45"/>
        <v>23190969</v>
      </c>
      <c r="GH47" s="57">
        <v>396</v>
      </c>
      <c r="GI47" s="266">
        <f t="shared" si="46"/>
        <v>11658</v>
      </c>
      <c r="GJ47" s="57">
        <v>10065114</v>
      </c>
      <c r="GK47" s="57">
        <f t="shared" si="47"/>
        <v>75323784</v>
      </c>
      <c r="GL47" s="57">
        <v>2843574</v>
      </c>
      <c r="GM47" s="57">
        <f t="shared" si="48"/>
        <v>27369159</v>
      </c>
      <c r="GN47" s="57">
        <v>491</v>
      </c>
      <c r="GO47" s="266">
        <f t="shared" si="49"/>
        <v>13152</v>
      </c>
      <c r="GP47" s="57">
        <v>11940890</v>
      </c>
      <c r="GQ47" s="57">
        <f t="shared" si="50"/>
        <v>83825062</v>
      </c>
      <c r="GR47" s="57">
        <v>3912101</v>
      </c>
      <c r="GS47" s="57">
        <f t="shared" si="51"/>
        <v>32036058</v>
      </c>
      <c r="GT47" s="57">
        <v>536</v>
      </c>
      <c r="GU47" s="266">
        <f t="shared" si="52"/>
        <v>14699</v>
      </c>
      <c r="GV47" s="414">
        <v>12519236</v>
      </c>
      <c r="GW47" s="57">
        <f t="shared" si="53"/>
        <v>87463897</v>
      </c>
      <c r="GX47" s="414">
        <v>4680702</v>
      </c>
      <c r="GY47" s="57">
        <f t="shared" si="54"/>
        <v>36527124</v>
      </c>
      <c r="GZ47" s="416">
        <v>612</v>
      </c>
      <c r="HA47" s="266">
        <f t="shared" si="55"/>
        <v>15144</v>
      </c>
      <c r="HB47" s="414">
        <v>16200835</v>
      </c>
      <c r="HC47" s="57">
        <f t="shared" si="56"/>
        <v>106597983</v>
      </c>
      <c r="HD47" s="414">
        <v>5734914</v>
      </c>
      <c r="HE47" s="57">
        <f t="shared" si="57"/>
        <v>44846797</v>
      </c>
      <c r="HF47" s="416">
        <v>797</v>
      </c>
      <c r="HG47" s="266">
        <f t="shared" si="58"/>
        <v>18251</v>
      </c>
      <c r="HH47" s="414">
        <v>16541910</v>
      </c>
      <c r="HI47" s="57">
        <f t="shared" si="148"/>
        <v>109592711</v>
      </c>
      <c r="HJ47" s="414">
        <v>6179613</v>
      </c>
      <c r="HK47" s="57">
        <f t="shared" si="149"/>
        <v>46080160</v>
      </c>
      <c r="HL47" s="416">
        <v>824</v>
      </c>
      <c r="HM47" s="266">
        <f t="shared" si="59"/>
        <v>18036</v>
      </c>
      <c r="HN47" s="386" t="s">
        <v>302</v>
      </c>
      <c r="HO47" s="57">
        <v>16889863</v>
      </c>
      <c r="HP47" s="414">
        <f t="shared" si="150"/>
        <v>90218052</v>
      </c>
      <c r="HQ47" s="57">
        <v>5915937</v>
      </c>
      <c r="HR47" s="414">
        <f t="shared" si="151"/>
        <v>35500843</v>
      </c>
      <c r="HS47" s="57">
        <v>838</v>
      </c>
      <c r="HT47" s="415">
        <f t="shared" si="152"/>
        <v>11107</v>
      </c>
      <c r="HU47" s="57">
        <v>17981543</v>
      </c>
      <c r="HV47" s="57">
        <f t="shared" si="153"/>
        <v>85709106</v>
      </c>
      <c r="HW47" s="57">
        <v>6895641</v>
      </c>
      <c r="HX47" s="57">
        <f t="shared" si="154"/>
        <v>35308847</v>
      </c>
      <c r="HY47" s="57">
        <v>904</v>
      </c>
      <c r="HZ47" s="266">
        <f t="shared" si="155"/>
        <v>9262</v>
      </c>
      <c r="IA47" s="183" t="s">
        <v>304</v>
      </c>
      <c r="IB47" s="57">
        <v>22156517</v>
      </c>
      <c r="IC47" s="57">
        <f t="shared" si="156"/>
        <v>101132090</v>
      </c>
      <c r="ID47" s="57">
        <v>8744745</v>
      </c>
      <c r="IE47" s="57">
        <f t="shared" si="157"/>
        <v>41127798</v>
      </c>
      <c r="IF47" s="57">
        <v>1101</v>
      </c>
      <c r="IG47" s="266">
        <f t="shared" si="158"/>
        <v>10639</v>
      </c>
      <c r="IH47" s="24">
        <v>23560824</v>
      </c>
      <c r="II47" s="24">
        <f t="shared" si="159"/>
        <v>107148300</v>
      </c>
      <c r="IJ47" s="24">
        <v>8547913</v>
      </c>
      <c r="IK47" s="24">
        <f t="shared" si="160"/>
        <v>43306798</v>
      </c>
      <c r="IL47" s="24">
        <v>1155</v>
      </c>
      <c r="IM47" s="375">
        <f t="shared" si="161"/>
        <v>11190</v>
      </c>
      <c r="IN47" s="57">
        <v>20630936</v>
      </c>
      <c r="IO47" s="57">
        <f t="shared" si="162"/>
        <v>94176878</v>
      </c>
      <c r="IP47" s="57">
        <v>7407094</v>
      </c>
      <c r="IQ47" s="57">
        <f t="shared" si="163"/>
        <v>37481787</v>
      </c>
      <c r="IR47" s="57">
        <v>1042</v>
      </c>
      <c r="IS47" s="266">
        <f t="shared" si="164"/>
        <v>9696</v>
      </c>
      <c r="IT47" s="24">
        <v>22123545</v>
      </c>
      <c r="IU47" s="24">
        <f t="shared" si="165"/>
        <v>100035254</v>
      </c>
      <c r="IV47" s="24">
        <v>7989149</v>
      </c>
      <c r="IW47" s="24">
        <f t="shared" si="166"/>
        <v>41343584</v>
      </c>
      <c r="IX47" s="24">
        <v>1213</v>
      </c>
      <c r="IY47" s="266">
        <f t="shared" si="167"/>
        <v>11043</v>
      </c>
      <c r="IZ47" s="24">
        <v>23151532</v>
      </c>
      <c r="JA47" s="24">
        <f t="shared" si="168"/>
        <v>102811690</v>
      </c>
      <c r="JB47" s="57">
        <v>8429471</v>
      </c>
      <c r="JC47" s="57">
        <f t="shared" si="169"/>
        <v>43353960</v>
      </c>
      <c r="JD47" s="57">
        <v>1256</v>
      </c>
      <c r="JE47" s="266">
        <f t="shared" si="170"/>
        <v>11343</v>
      </c>
      <c r="JF47" s="57">
        <v>27054670</v>
      </c>
      <c r="JG47" s="57">
        <f t="shared" si="171"/>
        <v>118872082</v>
      </c>
      <c r="JH47" s="57">
        <v>9784074</v>
      </c>
      <c r="JI47" s="57">
        <f t="shared" si="172"/>
        <v>49498365</v>
      </c>
      <c r="JJ47" s="57">
        <v>1488</v>
      </c>
      <c r="JK47" s="375">
        <f t="shared" si="173"/>
        <v>12949</v>
      </c>
      <c r="JL47" s="57">
        <v>26830662</v>
      </c>
      <c r="JM47" s="57">
        <f t="shared" si="174"/>
        <v>119492853</v>
      </c>
      <c r="JN47" s="57">
        <v>9543474</v>
      </c>
      <c r="JO47" s="57">
        <f t="shared" si="175"/>
        <v>49327643</v>
      </c>
      <c r="JP47" s="57">
        <v>1476</v>
      </c>
      <c r="JQ47" s="266">
        <f t="shared" si="176"/>
        <v>13017</v>
      </c>
      <c r="JR47" s="183" t="s">
        <v>304</v>
      </c>
      <c r="JS47" s="24">
        <v>28975</v>
      </c>
      <c r="JT47" s="24">
        <f t="shared" si="177"/>
        <v>126422</v>
      </c>
      <c r="JU47" s="24">
        <v>10460</v>
      </c>
      <c r="JV47" s="24">
        <f t="shared" si="178"/>
        <v>56572</v>
      </c>
      <c r="JW47" s="57">
        <v>1608</v>
      </c>
      <c r="JX47" s="266">
        <f t="shared" si="179"/>
        <v>13628</v>
      </c>
      <c r="JY47" s="183" t="s">
        <v>305</v>
      </c>
      <c r="JZ47" s="57">
        <v>61012</v>
      </c>
      <c r="KA47" s="57">
        <f t="shared" si="180"/>
        <v>185156</v>
      </c>
      <c r="KB47" s="57">
        <v>20293</v>
      </c>
      <c r="KC47" s="57">
        <f t="shared" si="181"/>
        <v>68168</v>
      </c>
      <c r="KD47" s="24">
        <v>1695</v>
      </c>
      <c r="KE47" s="375">
        <f t="shared" si="182"/>
        <v>8192</v>
      </c>
      <c r="KF47" s="347">
        <v>60375</v>
      </c>
      <c r="KG47" s="24">
        <f t="shared" si="183"/>
        <v>164614</v>
      </c>
      <c r="KH47" s="347">
        <v>21806</v>
      </c>
      <c r="KI47" s="24">
        <f t="shared" si="184"/>
        <v>61335</v>
      </c>
      <c r="KJ47" s="411">
        <v>1670</v>
      </c>
      <c r="KK47" s="266">
        <f t="shared" si="185"/>
        <v>6656</v>
      </c>
      <c r="KL47" s="347">
        <v>65648</v>
      </c>
      <c r="KM47" s="57">
        <f t="shared" si="186"/>
        <v>179558</v>
      </c>
      <c r="KN47" s="347">
        <v>23208</v>
      </c>
      <c r="KO47" s="57">
        <f t="shared" si="187"/>
        <v>66892</v>
      </c>
      <c r="KP47" s="411">
        <v>1818</v>
      </c>
      <c r="KQ47" s="266">
        <f t="shared" si="60"/>
        <v>7121</v>
      </c>
      <c r="KR47" s="347">
        <v>84258</v>
      </c>
      <c r="KS47" s="57">
        <f t="shared" si="188"/>
        <v>212894</v>
      </c>
      <c r="KT47" s="347">
        <v>28300</v>
      </c>
      <c r="KU47" s="57">
        <f t="shared" si="189"/>
        <v>77605</v>
      </c>
      <c r="KV47" s="411">
        <v>2320</v>
      </c>
      <c r="KW47" s="375">
        <f t="shared" si="190"/>
        <v>8221</v>
      </c>
      <c r="KX47" s="347">
        <v>75004</v>
      </c>
      <c r="KY47" s="24">
        <f t="shared" si="191"/>
        <v>206156</v>
      </c>
      <c r="KZ47" s="347">
        <v>25793</v>
      </c>
      <c r="LA47" s="24">
        <f t="shared" si="192"/>
        <v>78034</v>
      </c>
      <c r="LB47" s="411">
        <v>2055</v>
      </c>
      <c r="LC47" s="375">
        <f t="shared" si="193"/>
        <v>8081</v>
      </c>
      <c r="LD47" s="183" t="s">
        <v>306</v>
      </c>
      <c r="LE47" s="57">
        <v>116895</v>
      </c>
      <c r="LF47" s="24">
        <f t="shared" si="194"/>
        <v>489478</v>
      </c>
      <c r="LG47" s="57">
        <v>37530</v>
      </c>
      <c r="LH47" s="24">
        <f t="shared" si="195"/>
        <v>174219</v>
      </c>
      <c r="LI47" s="57">
        <v>1601</v>
      </c>
      <c r="LJ47" s="266">
        <f t="shared" si="61"/>
        <v>13171</v>
      </c>
      <c r="LK47" s="57">
        <v>103783</v>
      </c>
      <c r="LL47" s="57">
        <f t="shared" si="196"/>
        <v>491755</v>
      </c>
      <c r="LM47" s="57">
        <v>32796</v>
      </c>
      <c r="LN47" s="57">
        <f t="shared" si="197"/>
        <v>179003</v>
      </c>
      <c r="LO47" s="57">
        <v>1445</v>
      </c>
      <c r="LP47" s="266">
        <f t="shared" si="198"/>
        <v>13686</v>
      </c>
      <c r="LQ47" s="57">
        <v>116895</v>
      </c>
      <c r="LR47" s="57">
        <f t="shared" si="199"/>
        <v>558016</v>
      </c>
      <c r="LS47" s="57">
        <v>38505</v>
      </c>
      <c r="LT47" s="57">
        <f t="shared" si="200"/>
        <v>215509</v>
      </c>
      <c r="LU47" s="57">
        <v>1635</v>
      </c>
      <c r="LV47" s="266">
        <f t="shared" si="201"/>
        <v>15641</v>
      </c>
      <c r="LW47" s="160" t="s">
        <v>307</v>
      </c>
      <c r="LX47" s="57">
        <v>48017</v>
      </c>
      <c r="LY47" s="57">
        <f t="shared" si="62"/>
        <v>558439</v>
      </c>
      <c r="LZ47" s="24">
        <v>15861</v>
      </c>
      <c r="MA47" s="57">
        <f t="shared" si="63"/>
        <v>224195</v>
      </c>
      <c r="MB47" s="57">
        <v>547</v>
      </c>
      <c r="MC47" s="266">
        <f t="shared" si="64"/>
        <v>14427</v>
      </c>
      <c r="MD47" s="57">
        <v>53636</v>
      </c>
      <c r="ME47" s="57">
        <f t="shared" si="65"/>
        <v>449992</v>
      </c>
      <c r="MF47" s="57">
        <v>17550</v>
      </c>
      <c r="MG47" s="57">
        <f t="shared" si="66"/>
        <v>175369</v>
      </c>
      <c r="MH47" s="57">
        <v>607</v>
      </c>
      <c r="MI47" s="266">
        <f t="shared" si="67"/>
        <v>9263</v>
      </c>
      <c r="MJ47" s="57">
        <v>65480</v>
      </c>
      <c r="MK47" s="57">
        <f t="shared" si="68"/>
        <v>519140</v>
      </c>
      <c r="ML47" s="57">
        <v>24350</v>
      </c>
      <c r="MM47" s="57">
        <f t="shared" si="69"/>
        <v>220536</v>
      </c>
      <c r="MN47" s="57">
        <v>744</v>
      </c>
      <c r="MO47" s="266">
        <f t="shared" si="70"/>
        <v>10019</v>
      </c>
      <c r="MP47" s="24">
        <v>68995</v>
      </c>
      <c r="MQ47" s="57">
        <f t="shared" si="71"/>
        <v>505981</v>
      </c>
      <c r="MR47" s="24">
        <v>26896</v>
      </c>
      <c r="MS47" s="57">
        <f t="shared" si="72"/>
        <v>219640</v>
      </c>
      <c r="MT47" s="57">
        <v>770</v>
      </c>
      <c r="MU47" s="266">
        <f t="shared" si="73"/>
        <v>9563</v>
      </c>
      <c r="MV47" s="57">
        <v>72010</v>
      </c>
      <c r="MW47" s="57">
        <f t="shared" si="74"/>
        <v>534428</v>
      </c>
      <c r="MX47" s="57">
        <v>29168</v>
      </c>
      <c r="MY47" s="57">
        <f t="shared" si="75"/>
        <v>245812</v>
      </c>
      <c r="MZ47" s="57">
        <v>799</v>
      </c>
      <c r="NA47" s="266">
        <f t="shared" si="76"/>
        <v>9947</v>
      </c>
      <c r="NB47" s="57">
        <v>71524</v>
      </c>
      <c r="NC47" s="57">
        <f t="shared" si="77"/>
        <v>569424</v>
      </c>
      <c r="ND47" s="57">
        <v>29723</v>
      </c>
      <c r="NE47" s="57">
        <f t="shared" si="78"/>
        <v>267852</v>
      </c>
      <c r="NF47" s="57">
        <v>762</v>
      </c>
      <c r="NG47" s="266">
        <f t="shared" si="79"/>
        <v>10430</v>
      </c>
      <c r="NH47" s="57">
        <v>40910</v>
      </c>
      <c r="NI47" s="57">
        <f t="shared" si="80"/>
        <v>349969</v>
      </c>
      <c r="NJ47" s="57">
        <v>16304</v>
      </c>
      <c r="NK47" s="57">
        <f t="shared" si="81"/>
        <v>160842</v>
      </c>
      <c r="NL47" s="57">
        <v>440</v>
      </c>
      <c r="NM47" s="57">
        <f t="shared" si="82"/>
        <v>6742</v>
      </c>
    </row>
    <row r="48" spans="1:377" s="57" customFormat="1" ht="14.4" customHeight="1" x14ac:dyDescent="0.3">
      <c r="C48" s="351" t="s">
        <v>308</v>
      </c>
      <c r="D48" s="57">
        <v>1504212</v>
      </c>
      <c r="E48" s="57">
        <f t="shared" si="83"/>
        <v>18752118</v>
      </c>
      <c r="F48" s="57">
        <v>588732</v>
      </c>
      <c r="G48" s="57">
        <f t="shared" si="84"/>
        <v>8737023</v>
      </c>
      <c r="H48" s="57">
        <v>52</v>
      </c>
      <c r="I48" s="266">
        <f t="shared" si="85"/>
        <v>3754</v>
      </c>
      <c r="J48" s="57">
        <v>1153951</v>
      </c>
      <c r="K48" s="57">
        <f t="shared" si="86"/>
        <v>20133480</v>
      </c>
      <c r="L48" s="57">
        <v>465941</v>
      </c>
      <c r="M48" s="57">
        <f t="shared" si="87"/>
        <v>9251661</v>
      </c>
      <c r="N48" s="57">
        <v>44</v>
      </c>
      <c r="O48" s="266">
        <f t="shared" si="88"/>
        <v>4182</v>
      </c>
      <c r="P48" s="57">
        <v>1599196</v>
      </c>
      <c r="Q48" s="57">
        <f t="shared" si="89"/>
        <v>23569421</v>
      </c>
      <c r="R48" s="57">
        <v>460187</v>
      </c>
      <c r="S48" s="57">
        <f t="shared" si="90"/>
        <v>10407359</v>
      </c>
      <c r="T48" s="24">
        <v>58</v>
      </c>
      <c r="U48" s="266">
        <f t="shared" si="91"/>
        <v>4806</v>
      </c>
      <c r="V48" s="57">
        <v>2182914</v>
      </c>
      <c r="W48" s="57">
        <f t="shared" si="92"/>
        <v>24712502</v>
      </c>
      <c r="X48" s="57">
        <v>675799</v>
      </c>
      <c r="Y48" s="57">
        <f t="shared" si="93"/>
        <v>10709145</v>
      </c>
      <c r="Z48" s="57">
        <v>78</v>
      </c>
      <c r="AA48" s="266">
        <f t="shared" si="94"/>
        <v>5115</v>
      </c>
      <c r="AB48" s="57">
        <v>1576577</v>
      </c>
      <c r="AC48" s="57">
        <f t="shared" si="95"/>
        <v>25460147</v>
      </c>
      <c r="AD48" s="57">
        <v>570919</v>
      </c>
      <c r="AE48" s="57">
        <f t="shared" si="96"/>
        <v>11382540</v>
      </c>
      <c r="AF48" s="57">
        <v>59</v>
      </c>
      <c r="AG48" s="266">
        <f t="shared" si="97"/>
        <v>5159</v>
      </c>
      <c r="AH48" s="57">
        <v>1605367</v>
      </c>
      <c r="AI48" s="57">
        <f t="shared" si="98"/>
        <v>24707646</v>
      </c>
      <c r="AJ48" s="57">
        <v>511738</v>
      </c>
      <c r="AK48" s="57">
        <f t="shared" si="99"/>
        <v>10777169</v>
      </c>
      <c r="AL48" s="57">
        <v>59</v>
      </c>
      <c r="AM48" s="266">
        <f t="shared" si="100"/>
        <v>5167</v>
      </c>
      <c r="AN48" s="57">
        <v>1870645</v>
      </c>
      <c r="AO48" s="57">
        <f t="shared" si="101"/>
        <v>28927482</v>
      </c>
      <c r="AP48" s="57">
        <v>747119</v>
      </c>
      <c r="AQ48" s="57">
        <f t="shared" si="102"/>
        <v>12884718</v>
      </c>
      <c r="AR48" s="57">
        <v>70</v>
      </c>
      <c r="AS48" s="266">
        <f t="shared" si="103"/>
        <v>5943</v>
      </c>
      <c r="AT48" s="57">
        <v>1725332</v>
      </c>
      <c r="AU48" s="57">
        <f t="shared" si="104"/>
        <v>30080965</v>
      </c>
      <c r="AV48" s="57">
        <v>690724</v>
      </c>
      <c r="AW48" s="57">
        <f t="shared" si="105"/>
        <v>13190269</v>
      </c>
      <c r="AX48" s="57">
        <v>62</v>
      </c>
      <c r="AY48" s="266">
        <f t="shared" si="106"/>
        <v>6078</v>
      </c>
      <c r="AZ48" s="57">
        <v>2435553</v>
      </c>
      <c r="BA48" s="57">
        <f t="shared" si="107"/>
        <v>32275346</v>
      </c>
      <c r="BB48" s="57">
        <v>916178</v>
      </c>
      <c r="BC48" s="57">
        <f t="shared" si="108"/>
        <v>14136279</v>
      </c>
      <c r="BD48" s="57">
        <v>90</v>
      </c>
      <c r="BE48" s="266">
        <f t="shared" si="109"/>
        <v>6418</v>
      </c>
      <c r="BF48" s="266"/>
      <c r="BG48" s="57">
        <v>2693032</v>
      </c>
      <c r="BH48" s="57">
        <f t="shared" si="110"/>
        <v>34245575</v>
      </c>
      <c r="BI48" s="57">
        <v>1075708</v>
      </c>
      <c r="BJ48" s="57">
        <f t="shared" si="111"/>
        <v>14985961</v>
      </c>
      <c r="BK48" s="57">
        <v>99</v>
      </c>
      <c r="BL48" s="266">
        <f t="shared" si="112"/>
        <v>6885</v>
      </c>
      <c r="BM48" s="57">
        <v>2845340</v>
      </c>
      <c r="BN48" s="57">
        <f t="shared" si="113"/>
        <v>37389015</v>
      </c>
      <c r="BO48" s="57">
        <v>921691</v>
      </c>
      <c r="BP48" s="57">
        <f t="shared" si="114"/>
        <v>15576036</v>
      </c>
      <c r="BQ48" s="57">
        <v>103</v>
      </c>
      <c r="BR48" s="266">
        <f t="shared" si="115"/>
        <v>7301</v>
      </c>
      <c r="BS48" s="57">
        <v>2485409</v>
      </c>
      <c r="BT48" s="57">
        <f t="shared" si="116"/>
        <v>40279237</v>
      </c>
      <c r="BU48" s="57">
        <v>792961</v>
      </c>
      <c r="BV48" s="57">
        <f t="shared" si="117"/>
        <v>16717132</v>
      </c>
      <c r="BW48" s="57">
        <v>96</v>
      </c>
      <c r="BX48" s="266">
        <f t="shared" si="118"/>
        <v>8108</v>
      </c>
      <c r="BY48" s="57">
        <v>2493323</v>
      </c>
      <c r="BZ48" s="57">
        <f t="shared" si="119"/>
        <v>36270328</v>
      </c>
      <c r="CA48" s="57">
        <v>779860</v>
      </c>
      <c r="CB48" s="57">
        <f t="shared" si="120"/>
        <v>14503748</v>
      </c>
      <c r="CC48" s="57">
        <v>88</v>
      </c>
      <c r="CD48" s="266">
        <f t="shared" si="121"/>
        <v>7123</v>
      </c>
      <c r="CE48" s="57">
        <v>2067508</v>
      </c>
      <c r="CF48" s="57">
        <f t="shared" si="122"/>
        <v>36012862</v>
      </c>
      <c r="CG48" s="57">
        <v>591881</v>
      </c>
      <c r="CH48" s="57">
        <f t="shared" si="123"/>
        <v>14012146</v>
      </c>
      <c r="CI48" s="57">
        <v>78</v>
      </c>
      <c r="CJ48" s="266">
        <f t="shared" si="124"/>
        <v>7342</v>
      </c>
      <c r="CK48" s="57">
        <v>2172869</v>
      </c>
      <c r="CL48" s="57">
        <f t="shared" si="125"/>
        <v>33981682</v>
      </c>
      <c r="CM48" s="57">
        <v>530586</v>
      </c>
      <c r="CN48" s="57">
        <f t="shared" si="126"/>
        <v>12930360</v>
      </c>
      <c r="CO48" s="57">
        <v>77</v>
      </c>
      <c r="CP48" s="266">
        <f t="shared" si="127"/>
        <v>7206</v>
      </c>
      <c r="CQ48" s="57">
        <v>2641321</v>
      </c>
      <c r="CR48" s="57">
        <f t="shared" si="128"/>
        <v>38706941</v>
      </c>
      <c r="CS48" s="57">
        <v>733490</v>
      </c>
      <c r="CT48" s="57">
        <f t="shared" si="129"/>
        <v>14500395</v>
      </c>
      <c r="CU48" s="57">
        <v>97</v>
      </c>
      <c r="CV48" s="266">
        <f t="shared" si="130"/>
        <v>8064</v>
      </c>
      <c r="CW48" s="57">
        <v>2488181</v>
      </c>
      <c r="CX48" s="57">
        <f t="shared" si="131"/>
        <v>38559330</v>
      </c>
      <c r="CY48" s="57">
        <v>702407</v>
      </c>
      <c r="CZ48" s="57">
        <f t="shared" si="132"/>
        <v>14758567</v>
      </c>
      <c r="DA48" s="57">
        <v>82</v>
      </c>
      <c r="DB48" s="266">
        <f t="shared" si="133"/>
        <v>7934</v>
      </c>
      <c r="DC48" s="57">
        <v>2698074</v>
      </c>
      <c r="DD48" s="57">
        <f t="shared" si="19"/>
        <v>41648009</v>
      </c>
      <c r="DE48" s="57">
        <v>641551</v>
      </c>
      <c r="DF48" s="57">
        <f t="shared" si="134"/>
        <v>15757639</v>
      </c>
      <c r="DG48" s="57">
        <v>98</v>
      </c>
      <c r="DH48" s="266">
        <f t="shared" si="135"/>
        <v>8653</v>
      </c>
      <c r="DI48" s="57">
        <v>2859594</v>
      </c>
      <c r="DJ48" s="57">
        <f t="shared" si="136"/>
        <v>41983870</v>
      </c>
      <c r="DK48" s="57">
        <v>740971</v>
      </c>
      <c r="DL48" s="57">
        <f t="shared" si="137"/>
        <v>15579647</v>
      </c>
      <c r="DM48" s="57">
        <v>109</v>
      </c>
      <c r="DN48" s="266">
        <f t="shared" si="138"/>
        <v>8573</v>
      </c>
      <c r="DO48" s="57">
        <v>2819096</v>
      </c>
      <c r="DP48" s="57">
        <f t="shared" si="139"/>
        <v>43247820</v>
      </c>
      <c r="DQ48" s="57">
        <v>683700</v>
      </c>
      <c r="DR48" s="57">
        <f t="shared" si="140"/>
        <v>16209282</v>
      </c>
      <c r="DS48" s="57">
        <v>103</v>
      </c>
      <c r="DT48" s="266">
        <f t="shared" si="141"/>
        <v>8824</v>
      </c>
      <c r="DU48" s="57">
        <v>2624175</v>
      </c>
      <c r="DV48" s="57">
        <f t="shared" si="142"/>
        <v>46246808</v>
      </c>
      <c r="DW48" s="57">
        <v>754760</v>
      </c>
      <c r="DX48" s="57">
        <f t="shared" si="143"/>
        <v>17168534</v>
      </c>
      <c r="DY48" s="57">
        <v>97</v>
      </c>
      <c r="DZ48" s="266">
        <f t="shared" si="144"/>
        <v>9398</v>
      </c>
      <c r="EA48" s="57">
        <v>4273133</v>
      </c>
      <c r="EB48" s="57">
        <f t="shared" si="145"/>
        <v>49963412</v>
      </c>
      <c r="EC48" s="57">
        <v>1021835</v>
      </c>
      <c r="ED48" s="57">
        <f t="shared" si="146"/>
        <v>18412917</v>
      </c>
      <c r="EE48" s="57">
        <v>154</v>
      </c>
      <c r="EF48" s="266">
        <f t="shared" si="147"/>
        <v>9963</v>
      </c>
      <c r="EG48" s="183" t="s">
        <v>309</v>
      </c>
      <c r="EH48" s="57">
        <v>3458185</v>
      </c>
      <c r="EI48" s="57">
        <f t="shared" si="20"/>
        <v>45351271</v>
      </c>
      <c r="EJ48" s="57">
        <v>989220</v>
      </c>
      <c r="EK48" s="57">
        <f t="shared" si="21"/>
        <v>16835944</v>
      </c>
      <c r="EL48" s="57">
        <v>124</v>
      </c>
      <c r="EM48" s="266">
        <f t="shared" si="22"/>
        <v>7929</v>
      </c>
      <c r="EN48" s="57">
        <v>2974465</v>
      </c>
      <c r="EO48" s="57">
        <f t="shared" si="23"/>
        <v>45660722</v>
      </c>
      <c r="EP48" s="57">
        <v>862205</v>
      </c>
      <c r="EQ48" s="57">
        <f t="shared" si="24"/>
        <v>16756832</v>
      </c>
      <c r="ER48" s="57">
        <v>110</v>
      </c>
      <c r="ES48" s="266">
        <f t="shared" si="25"/>
        <v>7430</v>
      </c>
      <c r="ET48" s="57">
        <v>3236450</v>
      </c>
      <c r="EU48" s="57">
        <f t="shared" si="26"/>
        <v>44472379</v>
      </c>
      <c r="EV48" s="57">
        <v>876362</v>
      </c>
      <c r="EW48" s="57">
        <f t="shared" si="27"/>
        <v>16426084</v>
      </c>
      <c r="EX48" s="57">
        <v>115</v>
      </c>
      <c r="EY48" s="266">
        <f t="shared" si="28"/>
        <v>7717</v>
      </c>
      <c r="EZ48" s="57">
        <v>3143463</v>
      </c>
      <c r="FA48" s="57">
        <f t="shared" si="29"/>
        <v>46064289</v>
      </c>
      <c r="FB48" s="57">
        <v>917202</v>
      </c>
      <c r="FC48" s="57">
        <f t="shared" si="30"/>
        <v>17498796</v>
      </c>
      <c r="FD48" s="57">
        <v>116</v>
      </c>
      <c r="FE48" s="266">
        <f t="shared" si="31"/>
        <v>8058</v>
      </c>
      <c r="FF48" s="57">
        <v>3851706</v>
      </c>
      <c r="FG48" s="57">
        <f t="shared" si="32"/>
        <v>54424856</v>
      </c>
      <c r="FH48" s="57">
        <v>1008914</v>
      </c>
      <c r="FI48" s="57">
        <f t="shared" si="33"/>
        <v>20096490</v>
      </c>
      <c r="FJ48" s="57">
        <v>145</v>
      </c>
      <c r="FK48" s="266">
        <f t="shared" si="34"/>
        <v>9412</v>
      </c>
      <c r="FL48" s="57">
        <v>3965187</v>
      </c>
      <c r="FM48" s="57">
        <f t="shared" si="35"/>
        <v>52854785</v>
      </c>
      <c r="FN48" s="57">
        <v>1132895</v>
      </c>
      <c r="FO48" s="57">
        <f t="shared" si="36"/>
        <v>19588693</v>
      </c>
      <c r="FP48" s="57">
        <v>140</v>
      </c>
      <c r="FQ48" s="266">
        <f t="shared" si="37"/>
        <v>8985</v>
      </c>
      <c r="FR48" s="57">
        <v>5043124</v>
      </c>
      <c r="FS48" s="57">
        <f t="shared" si="38"/>
        <v>63251303</v>
      </c>
      <c r="FT48" s="57">
        <v>1427247</v>
      </c>
      <c r="FU48" s="57">
        <f t="shared" si="39"/>
        <v>23396404</v>
      </c>
      <c r="FV48" s="57">
        <v>192</v>
      </c>
      <c r="FW48" s="266">
        <f t="shared" si="40"/>
        <v>10598</v>
      </c>
      <c r="FX48" s="57">
        <v>4830139</v>
      </c>
      <c r="FY48" s="57">
        <f t="shared" si="41"/>
        <v>68307191</v>
      </c>
      <c r="FZ48" s="57">
        <v>1261240</v>
      </c>
      <c r="GA48" s="57">
        <f t="shared" si="42"/>
        <v>24186356</v>
      </c>
      <c r="GB48" s="57">
        <v>180</v>
      </c>
      <c r="GC48" s="266">
        <f t="shared" si="43"/>
        <v>11659</v>
      </c>
      <c r="GD48" s="57">
        <v>6202114</v>
      </c>
      <c r="GE48" s="57">
        <f t="shared" si="44"/>
        <v>71914248</v>
      </c>
      <c r="GF48" s="57">
        <v>1835539</v>
      </c>
      <c r="GG48" s="57">
        <f t="shared" si="45"/>
        <v>25026508</v>
      </c>
      <c r="GH48" s="57">
        <v>230</v>
      </c>
      <c r="GI48" s="266">
        <f t="shared" si="46"/>
        <v>11888</v>
      </c>
      <c r="GJ48" s="57">
        <v>7317523</v>
      </c>
      <c r="GK48" s="57">
        <f t="shared" si="47"/>
        <v>82641307</v>
      </c>
      <c r="GL48" s="57">
        <v>2046626</v>
      </c>
      <c r="GM48" s="57">
        <f t="shared" si="48"/>
        <v>29415785</v>
      </c>
      <c r="GN48" s="57">
        <v>273</v>
      </c>
      <c r="GO48" s="266">
        <f t="shared" si="49"/>
        <v>13425</v>
      </c>
      <c r="GP48" s="57">
        <v>7964389</v>
      </c>
      <c r="GQ48" s="57">
        <f t="shared" si="50"/>
        <v>91789451</v>
      </c>
      <c r="GR48" s="57">
        <v>2553570</v>
      </c>
      <c r="GS48" s="57">
        <f t="shared" si="51"/>
        <v>34589628</v>
      </c>
      <c r="GT48" s="57">
        <v>313</v>
      </c>
      <c r="GU48" s="266">
        <f t="shared" si="52"/>
        <v>15012</v>
      </c>
      <c r="GV48" s="57">
        <v>9414493</v>
      </c>
      <c r="GW48" s="57">
        <f t="shared" si="53"/>
        <v>96878390</v>
      </c>
      <c r="GX48" s="57">
        <v>3063168</v>
      </c>
      <c r="GY48" s="57">
        <f t="shared" si="54"/>
        <v>39590292</v>
      </c>
      <c r="GZ48" s="57">
        <v>361</v>
      </c>
      <c r="HA48" s="266">
        <f t="shared" si="55"/>
        <v>15505</v>
      </c>
      <c r="HB48" s="57">
        <v>11502428</v>
      </c>
      <c r="HC48" s="57">
        <f t="shared" si="56"/>
        <v>118100411</v>
      </c>
      <c r="HD48" s="57">
        <v>3930818</v>
      </c>
      <c r="HE48" s="57">
        <f t="shared" si="57"/>
        <v>48777615</v>
      </c>
      <c r="HF48" s="57">
        <v>439</v>
      </c>
      <c r="HG48" s="266">
        <f t="shared" si="58"/>
        <v>18690</v>
      </c>
      <c r="HH48" s="57">
        <v>13011166</v>
      </c>
      <c r="HI48" s="57">
        <f t="shared" si="148"/>
        <v>122603877</v>
      </c>
      <c r="HJ48" s="57">
        <v>4436759</v>
      </c>
      <c r="HK48" s="57">
        <f t="shared" si="149"/>
        <v>50516919</v>
      </c>
      <c r="HL48" s="57">
        <v>497</v>
      </c>
      <c r="HM48" s="266">
        <f t="shared" si="59"/>
        <v>18533</v>
      </c>
      <c r="HN48" s="386" t="s">
        <v>308</v>
      </c>
      <c r="HO48" s="414">
        <v>14273638</v>
      </c>
      <c r="HP48" s="57">
        <f t="shared" si="150"/>
        <v>104491690</v>
      </c>
      <c r="HQ48" s="414">
        <v>5434147</v>
      </c>
      <c r="HR48" s="57">
        <f t="shared" si="151"/>
        <v>40934990</v>
      </c>
      <c r="HS48" s="416">
        <v>552</v>
      </c>
      <c r="HT48" s="266">
        <f t="shared" si="152"/>
        <v>11659</v>
      </c>
      <c r="HU48" s="57">
        <v>13458225</v>
      </c>
      <c r="HV48" s="414">
        <f t="shared" si="153"/>
        <v>99167331</v>
      </c>
      <c r="HW48" s="57">
        <v>5234120</v>
      </c>
      <c r="HX48" s="414">
        <f t="shared" si="154"/>
        <v>40542967</v>
      </c>
      <c r="HY48" s="57">
        <v>508</v>
      </c>
      <c r="HZ48" s="415">
        <f t="shared" si="155"/>
        <v>9770</v>
      </c>
      <c r="IA48" s="160" t="s">
        <v>310</v>
      </c>
      <c r="IB48" s="57">
        <v>16359679</v>
      </c>
      <c r="IC48" s="57">
        <f t="shared" si="156"/>
        <v>117491769</v>
      </c>
      <c r="ID48" s="57">
        <v>5731270</v>
      </c>
      <c r="IE48" s="57">
        <f t="shared" si="157"/>
        <v>46859068</v>
      </c>
      <c r="IF48" s="24">
        <v>629</v>
      </c>
      <c r="IG48" s="415">
        <f t="shared" si="158"/>
        <v>11268</v>
      </c>
      <c r="IH48" s="24">
        <v>19132970</v>
      </c>
      <c r="II48" s="414">
        <f t="shared" si="159"/>
        <v>126281270</v>
      </c>
      <c r="IJ48" s="24">
        <v>7538568</v>
      </c>
      <c r="IK48" s="414">
        <f t="shared" si="160"/>
        <v>50845366</v>
      </c>
      <c r="IL48" s="24">
        <v>736</v>
      </c>
      <c r="IM48" s="415">
        <f t="shared" si="161"/>
        <v>11926</v>
      </c>
      <c r="IN48" s="57">
        <v>15996967</v>
      </c>
      <c r="IO48" s="414">
        <f t="shared" si="162"/>
        <v>110173845</v>
      </c>
      <c r="IP48" s="57">
        <v>6059952</v>
      </c>
      <c r="IQ48" s="414">
        <f t="shared" si="163"/>
        <v>43541739</v>
      </c>
      <c r="IR48" s="57">
        <v>616</v>
      </c>
      <c r="IS48" s="415">
        <f t="shared" si="164"/>
        <v>10312</v>
      </c>
      <c r="IT48" s="24">
        <v>18713824</v>
      </c>
      <c r="IU48" s="24">
        <f t="shared" si="165"/>
        <v>118749078</v>
      </c>
      <c r="IV48" s="24">
        <v>6695028</v>
      </c>
      <c r="IW48" s="24">
        <f t="shared" si="166"/>
        <v>48038612</v>
      </c>
      <c r="IX48" s="24">
        <v>809</v>
      </c>
      <c r="IY48" s="266">
        <f t="shared" si="167"/>
        <v>11852</v>
      </c>
      <c r="IZ48" s="24">
        <v>16523604</v>
      </c>
      <c r="JA48" s="24">
        <f t="shared" si="168"/>
        <v>119335294</v>
      </c>
      <c r="JB48" s="57">
        <v>5799646</v>
      </c>
      <c r="JC48" s="57">
        <f t="shared" si="169"/>
        <v>49153606</v>
      </c>
      <c r="JD48" s="57">
        <v>706</v>
      </c>
      <c r="JE48" s="266">
        <f t="shared" si="170"/>
        <v>12049</v>
      </c>
      <c r="JF48" s="57">
        <v>21405482</v>
      </c>
      <c r="JG48" s="414">
        <f t="shared" si="171"/>
        <v>140277564</v>
      </c>
      <c r="JH48" s="57">
        <v>7285569</v>
      </c>
      <c r="JI48" s="414">
        <f t="shared" si="172"/>
        <v>56783934</v>
      </c>
      <c r="JJ48" s="57">
        <v>920</v>
      </c>
      <c r="JK48" s="375">
        <f t="shared" si="173"/>
        <v>13869</v>
      </c>
      <c r="JL48" s="57">
        <v>21279040</v>
      </c>
      <c r="JM48" s="57">
        <f t="shared" si="174"/>
        <v>140771893</v>
      </c>
      <c r="JN48" s="57">
        <v>7431873</v>
      </c>
      <c r="JO48" s="57">
        <f t="shared" si="175"/>
        <v>56759516</v>
      </c>
      <c r="JP48" s="57">
        <v>911</v>
      </c>
      <c r="JQ48" s="266">
        <f t="shared" si="176"/>
        <v>13928</v>
      </c>
      <c r="JR48" s="160" t="s">
        <v>310</v>
      </c>
      <c r="JS48" s="24">
        <v>25271</v>
      </c>
      <c r="JT48" s="24">
        <f t="shared" si="177"/>
        <v>151693</v>
      </c>
      <c r="JU48" s="24">
        <v>8484</v>
      </c>
      <c r="JV48" s="24">
        <f t="shared" si="178"/>
        <v>65056</v>
      </c>
      <c r="JW48" s="57">
        <v>1081</v>
      </c>
      <c r="JX48" s="266">
        <f t="shared" si="179"/>
        <v>14709</v>
      </c>
      <c r="JY48" s="183" t="s">
        <v>311</v>
      </c>
      <c r="JZ48" s="57">
        <v>47997</v>
      </c>
      <c r="KA48" s="57">
        <f t="shared" si="180"/>
        <v>233153</v>
      </c>
      <c r="KB48" s="57">
        <v>15920</v>
      </c>
      <c r="KC48" s="57">
        <f t="shared" si="181"/>
        <v>84088</v>
      </c>
      <c r="KD48" s="24">
        <v>1030</v>
      </c>
      <c r="KE48" s="375">
        <f t="shared" si="182"/>
        <v>9222</v>
      </c>
      <c r="KF48" s="57">
        <v>46802</v>
      </c>
      <c r="KG48" s="24">
        <f t="shared" si="183"/>
        <v>211416</v>
      </c>
      <c r="KH48" s="57">
        <v>15863</v>
      </c>
      <c r="KI48" s="24">
        <f t="shared" si="184"/>
        <v>77198</v>
      </c>
      <c r="KJ48" s="57">
        <v>1005</v>
      </c>
      <c r="KK48" s="266">
        <f t="shared" si="185"/>
        <v>7661</v>
      </c>
      <c r="KL48" s="57">
        <v>56741</v>
      </c>
      <c r="KM48" s="57">
        <f t="shared" si="186"/>
        <v>236299</v>
      </c>
      <c r="KN48" s="57">
        <v>19941</v>
      </c>
      <c r="KO48" s="57">
        <f t="shared" si="187"/>
        <v>86833</v>
      </c>
      <c r="KP48" s="57">
        <v>1213</v>
      </c>
      <c r="KQ48" s="266">
        <f t="shared" si="60"/>
        <v>8334</v>
      </c>
      <c r="KR48" s="24">
        <v>70125</v>
      </c>
      <c r="KS48" s="57">
        <f t="shared" si="188"/>
        <v>283019</v>
      </c>
      <c r="KT48" s="24">
        <v>23338</v>
      </c>
      <c r="KU48" s="57">
        <f t="shared" si="189"/>
        <v>100943</v>
      </c>
      <c r="KV48" s="24">
        <v>1496</v>
      </c>
      <c r="KW48" s="375">
        <f t="shared" si="190"/>
        <v>9717</v>
      </c>
      <c r="KX48" s="57">
        <v>65824</v>
      </c>
      <c r="KY48" s="24">
        <f t="shared" si="191"/>
        <v>271980</v>
      </c>
      <c r="KZ48" s="57">
        <v>22121</v>
      </c>
      <c r="LA48" s="24">
        <f t="shared" si="192"/>
        <v>100155</v>
      </c>
      <c r="LB48" s="24">
        <v>1403</v>
      </c>
      <c r="LC48" s="375">
        <f t="shared" si="193"/>
        <v>9484</v>
      </c>
      <c r="LD48" s="183" t="s">
        <v>312</v>
      </c>
      <c r="LE48" s="57">
        <v>90812</v>
      </c>
      <c r="LF48" s="24">
        <f t="shared" si="194"/>
        <v>580290</v>
      </c>
      <c r="LG48" s="57">
        <v>28270</v>
      </c>
      <c r="LH48" s="24">
        <f t="shared" si="195"/>
        <v>202489</v>
      </c>
      <c r="LI48" s="57">
        <v>977</v>
      </c>
      <c r="LJ48" s="266">
        <f t="shared" si="61"/>
        <v>14148</v>
      </c>
      <c r="LK48" s="57">
        <v>75636</v>
      </c>
      <c r="LL48" s="414">
        <f t="shared" si="196"/>
        <v>567391</v>
      </c>
      <c r="LM48" s="57">
        <v>21299</v>
      </c>
      <c r="LN48" s="414">
        <f t="shared" si="197"/>
        <v>200302</v>
      </c>
      <c r="LO48" s="57">
        <v>820</v>
      </c>
      <c r="LP48" s="415">
        <f t="shared" si="198"/>
        <v>14506</v>
      </c>
      <c r="LQ48" s="57">
        <v>81336</v>
      </c>
      <c r="LR48" s="414">
        <f t="shared" si="199"/>
        <v>639352</v>
      </c>
      <c r="LS48" s="57">
        <v>24628</v>
      </c>
      <c r="LT48" s="414">
        <f t="shared" si="200"/>
        <v>240137</v>
      </c>
      <c r="LU48" s="57">
        <v>879</v>
      </c>
      <c r="LV48" s="415">
        <f t="shared" si="201"/>
        <v>16520</v>
      </c>
      <c r="LW48" s="160" t="s">
        <v>313</v>
      </c>
      <c r="LX48" s="57">
        <v>40098</v>
      </c>
      <c r="LY48" s="414">
        <f t="shared" si="62"/>
        <v>598537</v>
      </c>
      <c r="LZ48" s="24">
        <v>12965</v>
      </c>
      <c r="MA48" s="414">
        <f t="shared" si="63"/>
        <v>237160</v>
      </c>
      <c r="MB48" s="24">
        <v>405</v>
      </c>
      <c r="MC48" s="415">
        <f t="shared" si="64"/>
        <v>14832</v>
      </c>
      <c r="MD48" s="57">
        <v>45305</v>
      </c>
      <c r="ME48" s="57">
        <f t="shared" si="65"/>
        <v>495297</v>
      </c>
      <c r="MF48" s="57">
        <v>15152</v>
      </c>
      <c r="MG48" s="57">
        <f t="shared" si="66"/>
        <v>190521</v>
      </c>
      <c r="MH48" s="57">
        <v>462</v>
      </c>
      <c r="MI48" s="266">
        <f t="shared" si="67"/>
        <v>9725</v>
      </c>
      <c r="MJ48" s="57">
        <v>55002</v>
      </c>
      <c r="MK48" s="57">
        <f t="shared" si="68"/>
        <v>574142</v>
      </c>
      <c r="ML48" s="57">
        <v>19523</v>
      </c>
      <c r="MM48" s="57">
        <f t="shared" si="69"/>
        <v>240059</v>
      </c>
      <c r="MN48" s="57">
        <v>560</v>
      </c>
      <c r="MO48" s="266">
        <f t="shared" si="70"/>
        <v>10579</v>
      </c>
      <c r="MP48" s="24">
        <v>59902</v>
      </c>
      <c r="MQ48" s="57">
        <f t="shared" si="71"/>
        <v>565883</v>
      </c>
      <c r="MR48" s="24">
        <v>22725</v>
      </c>
      <c r="MS48" s="57">
        <f t="shared" si="72"/>
        <v>242365</v>
      </c>
      <c r="MT48" s="57">
        <v>598</v>
      </c>
      <c r="MU48" s="266">
        <f t="shared" si="73"/>
        <v>10161</v>
      </c>
      <c r="MV48" s="57">
        <v>62682</v>
      </c>
      <c r="MW48" s="57">
        <f t="shared" si="74"/>
        <v>597110</v>
      </c>
      <c r="MX48" s="57">
        <v>26032</v>
      </c>
      <c r="MY48" s="57">
        <f t="shared" si="75"/>
        <v>271844</v>
      </c>
      <c r="MZ48" s="57">
        <v>615</v>
      </c>
      <c r="NA48" s="266">
        <f t="shared" si="76"/>
        <v>10562</v>
      </c>
      <c r="NB48" s="57">
        <v>72096</v>
      </c>
      <c r="NC48" s="57">
        <f t="shared" si="77"/>
        <v>641520</v>
      </c>
      <c r="ND48" s="57">
        <v>28724</v>
      </c>
      <c r="NE48" s="57">
        <f t="shared" si="78"/>
        <v>296576</v>
      </c>
      <c r="NF48" s="57">
        <v>712</v>
      </c>
      <c r="NG48" s="266">
        <f t="shared" si="79"/>
        <v>11142</v>
      </c>
      <c r="NH48" s="57">
        <v>40400</v>
      </c>
      <c r="NI48" s="57">
        <f t="shared" si="80"/>
        <v>390369</v>
      </c>
      <c r="NJ48" s="57">
        <v>15242</v>
      </c>
      <c r="NK48" s="57">
        <f t="shared" si="81"/>
        <v>176084</v>
      </c>
      <c r="NL48" s="57">
        <v>379</v>
      </c>
      <c r="NM48" s="57">
        <f t="shared" si="82"/>
        <v>7121</v>
      </c>
    </row>
    <row r="49" spans="2:377" s="57" customFormat="1" ht="13.8" x14ac:dyDescent="0.3">
      <c r="C49" s="351" t="s">
        <v>314</v>
      </c>
      <c r="D49" s="57">
        <v>785945</v>
      </c>
      <c r="E49" s="57">
        <f t="shared" si="83"/>
        <v>19538063</v>
      </c>
      <c r="F49" s="57">
        <v>269690</v>
      </c>
      <c r="G49" s="57">
        <f t="shared" si="84"/>
        <v>9006713</v>
      </c>
      <c r="H49" s="57">
        <v>22</v>
      </c>
      <c r="I49" s="266">
        <f t="shared" si="85"/>
        <v>3776</v>
      </c>
      <c r="J49" s="57">
        <v>646920</v>
      </c>
      <c r="K49" s="57">
        <f t="shared" si="86"/>
        <v>20780400</v>
      </c>
      <c r="L49" s="57">
        <v>211187</v>
      </c>
      <c r="M49" s="57">
        <f t="shared" si="87"/>
        <v>9462848</v>
      </c>
      <c r="N49" s="57">
        <v>21</v>
      </c>
      <c r="O49" s="266">
        <f t="shared" si="88"/>
        <v>4203</v>
      </c>
      <c r="P49" s="57">
        <v>1483572</v>
      </c>
      <c r="Q49" s="57">
        <f t="shared" si="89"/>
        <v>25052993</v>
      </c>
      <c r="R49" s="57">
        <v>565609</v>
      </c>
      <c r="S49" s="57">
        <f t="shared" si="90"/>
        <v>10972968</v>
      </c>
      <c r="T49" s="24">
        <v>45</v>
      </c>
      <c r="U49" s="266">
        <f t="shared" si="91"/>
        <v>4851</v>
      </c>
      <c r="V49" s="57">
        <v>1105874</v>
      </c>
      <c r="W49" s="57">
        <f t="shared" si="92"/>
        <v>25818376</v>
      </c>
      <c r="X49" s="57">
        <v>377855</v>
      </c>
      <c r="Y49" s="57">
        <f t="shared" si="93"/>
        <v>11087000</v>
      </c>
      <c r="Z49" s="57">
        <v>35</v>
      </c>
      <c r="AA49" s="266">
        <f t="shared" si="94"/>
        <v>5150</v>
      </c>
      <c r="AB49" s="57">
        <v>1078776</v>
      </c>
      <c r="AC49" s="57">
        <f t="shared" si="95"/>
        <v>26538923</v>
      </c>
      <c r="AD49" s="57">
        <v>382076</v>
      </c>
      <c r="AE49" s="57">
        <f t="shared" si="96"/>
        <v>11764616</v>
      </c>
      <c r="AF49" s="57">
        <v>32</v>
      </c>
      <c r="AG49" s="266">
        <f t="shared" si="97"/>
        <v>5191</v>
      </c>
      <c r="AH49" s="57">
        <v>1341433</v>
      </c>
      <c r="AI49" s="57">
        <f t="shared" si="98"/>
        <v>26049079</v>
      </c>
      <c r="AJ49" s="57">
        <v>391450</v>
      </c>
      <c r="AK49" s="57">
        <f t="shared" si="99"/>
        <v>11168619</v>
      </c>
      <c r="AL49" s="57">
        <v>42</v>
      </c>
      <c r="AM49" s="266">
        <f t="shared" si="100"/>
        <v>5209</v>
      </c>
      <c r="AN49" s="57">
        <v>1571105</v>
      </c>
      <c r="AO49" s="57">
        <f t="shared" si="101"/>
        <v>30498587</v>
      </c>
      <c r="AP49" s="57">
        <v>392385</v>
      </c>
      <c r="AQ49" s="57">
        <f t="shared" si="102"/>
        <v>13277103</v>
      </c>
      <c r="AR49" s="57">
        <v>48</v>
      </c>
      <c r="AS49" s="266">
        <f t="shared" si="103"/>
        <v>5991</v>
      </c>
      <c r="AT49" s="57">
        <v>2183255</v>
      </c>
      <c r="AU49" s="57">
        <f t="shared" si="104"/>
        <v>32264220</v>
      </c>
      <c r="AV49" s="57">
        <v>588779</v>
      </c>
      <c r="AW49" s="57">
        <f t="shared" si="105"/>
        <v>13779048</v>
      </c>
      <c r="AX49" s="57">
        <v>67</v>
      </c>
      <c r="AY49" s="266">
        <f t="shared" si="106"/>
        <v>6145</v>
      </c>
      <c r="AZ49" s="57">
        <v>2074553</v>
      </c>
      <c r="BA49" s="57">
        <f t="shared" si="107"/>
        <v>34349899</v>
      </c>
      <c r="BB49" s="57">
        <v>657259</v>
      </c>
      <c r="BC49" s="57">
        <f t="shared" si="108"/>
        <v>14793538</v>
      </c>
      <c r="BD49" s="57">
        <v>65</v>
      </c>
      <c r="BE49" s="266">
        <f t="shared" si="109"/>
        <v>6483</v>
      </c>
      <c r="BF49" s="266"/>
      <c r="BG49" s="57">
        <v>1974054</v>
      </c>
      <c r="BH49" s="57">
        <f t="shared" si="110"/>
        <v>36219629</v>
      </c>
      <c r="BI49" s="57">
        <v>896808</v>
      </c>
      <c r="BJ49" s="57">
        <f t="shared" si="111"/>
        <v>15882769</v>
      </c>
      <c r="BK49" s="57">
        <v>52</v>
      </c>
      <c r="BL49" s="266">
        <f t="shared" si="112"/>
        <v>6937</v>
      </c>
      <c r="BM49" s="57">
        <v>1935095</v>
      </c>
      <c r="BN49" s="57">
        <f t="shared" si="113"/>
        <v>39324110</v>
      </c>
      <c r="BO49" s="57">
        <v>533474</v>
      </c>
      <c r="BP49" s="57">
        <f t="shared" si="114"/>
        <v>16109510</v>
      </c>
      <c r="BQ49" s="57">
        <v>61</v>
      </c>
      <c r="BR49" s="266">
        <f t="shared" si="115"/>
        <v>7362</v>
      </c>
      <c r="BS49" s="57">
        <v>2061744</v>
      </c>
      <c r="BT49" s="57">
        <f t="shared" si="116"/>
        <v>42340981</v>
      </c>
      <c r="BU49" s="57">
        <v>489071</v>
      </c>
      <c r="BV49" s="57">
        <f t="shared" si="117"/>
        <v>17206203</v>
      </c>
      <c r="BW49" s="57">
        <v>68</v>
      </c>
      <c r="BX49" s="266">
        <f t="shared" si="118"/>
        <v>8176</v>
      </c>
      <c r="BY49" s="57">
        <v>1840880</v>
      </c>
      <c r="BZ49" s="57">
        <f t="shared" si="119"/>
        <v>38111208</v>
      </c>
      <c r="CA49" s="57">
        <v>593094</v>
      </c>
      <c r="CB49" s="57">
        <f t="shared" si="120"/>
        <v>15096842</v>
      </c>
      <c r="CC49" s="57">
        <v>58</v>
      </c>
      <c r="CD49" s="266">
        <f t="shared" si="121"/>
        <v>7181</v>
      </c>
      <c r="CE49" s="57">
        <v>1460704</v>
      </c>
      <c r="CF49" s="57">
        <f t="shared" si="122"/>
        <v>37473566</v>
      </c>
      <c r="CG49" s="57">
        <v>463658</v>
      </c>
      <c r="CH49" s="57">
        <f t="shared" si="123"/>
        <v>14475804</v>
      </c>
      <c r="CI49" s="57">
        <v>43</v>
      </c>
      <c r="CJ49" s="266">
        <f t="shared" si="124"/>
        <v>7385</v>
      </c>
      <c r="CK49" s="57">
        <v>1787141</v>
      </c>
      <c r="CL49" s="418">
        <f t="shared" si="125"/>
        <v>35768823</v>
      </c>
      <c r="CM49" s="57">
        <v>396892</v>
      </c>
      <c r="CN49" s="418">
        <f t="shared" si="126"/>
        <v>13327252</v>
      </c>
      <c r="CO49" s="57">
        <v>55</v>
      </c>
      <c r="CP49" s="419">
        <f t="shared" si="127"/>
        <v>7261</v>
      </c>
      <c r="CQ49" s="57">
        <v>1687674</v>
      </c>
      <c r="CR49" s="57">
        <f t="shared" si="128"/>
        <v>40394615</v>
      </c>
      <c r="CS49" s="57">
        <v>357859</v>
      </c>
      <c r="CT49" s="57">
        <f t="shared" si="129"/>
        <v>14858254</v>
      </c>
      <c r="CU49" s="57">
        <v>50</v>
      </c>
      <c r="CV49" s="266">
        <f t="shared" si="130"/>
        <v>8114</v>
      </c>
      <c r="CW49" s="57">
        <v>1724608</v>
      </c>
      <c r="CX49" s="57">
        <f t="shared" si="131"/>
        <v>40283938</v>
      </c>
      <c r="CY49" s="57">
        <v>431113</v>
      </c>
      <c r="CZ49" s="57">
        <f t="shared" si="132"/>
        <v>15189680</v>
      </c>
      <c r="DA49" s="57">
        <v>51</v>
      </c>
      <c r="DB49" s="266">
        <f t="shared" si="133"/>
        <v>7985</v>
      </c>
      <c r="DC49" s="57">
        <v>2174530</v>
      </c>
      <c r="DD49" s="57">
        <f t="shared" si="19"/>
        <v>43822539</v>
      </c>
      <c r="DE49" s="57">
        <v>527653</v>
      </c>
      <c r="DF49" s="57">
        <f t="shared" si="134"/>
        <v>16285292</v>
      </c>
      <c r="DG49" s="57">
        <v>69</v>
      </c>
      <c r="DH49" s="266">
        <f t="shared" si="135"/>
        <v>8722</v>
      </c>
      <c r="DI49" s="57">
        <v>2078637</v>
      </c>
      <c r="DJ49" s="57">
        <f t="shared" si="136"/>
        <v>44062507</v>
      </c>
      <c r="DK49" s="57">
        <v>527905</v>
      </c>
      <c r="DL49" s="57">
        <f t="shared" si="137"/>
        <v>16107552</v>
      </c>
      <c r="DM49" s="24">
        <v>64</v>
      </c>
      <c r="DN49" s="375">
        <f t="shared" si="138"/>
        <v>8637</v>
      </c>
      <c r="DO49" s="57">
        <v>2462514</v>
      </c>
      <c r="DP49" s="57">
        <f t="shared" si="139"/>
        <v>45710334</v>
      </c>
      <c r="DQ49" s="57">
        <v>572302</v>
      </c>
      <c r="DR49" s="57">
        <f t="shared" si="140"/>
        <v>16781584</v>
      </c>
      <c r="DS49" s="57">
        <v>76</v>
      </c>
      <c r="DT49" s="266">
        <f t="shared" si="141"/>
        <v>8900</v>
      </c>
      <c r="DU49" s="57">
        <v>2524142</v>
      </c>
      <c r="DV49" s="57">
        <f t="shared" si="142"/>
        <v>48770950</v>
      </c>
      <c r="DW49" s="57">
        <v>611437</v>
      </c>
      <c r="DX49" s="57">
        <f t="shared" si="143"/>
        <v>17779971</v>
      </c>
      <c r="DY49" s="24">
        <v>79</v>
      </c>
      <c r="DZ49" s="375">
        <f t="shared" si="144"/>
        <v>9477</v>
      </c>
      <c r="EA49" s="57">
        <v>3813198</v>
      </c>
      <c r="EB49" s="57">
        <f t="shared" si="145"/>
        <v>53776610</v>
      </c>
      <c r="EC49" s="57">
        <v>826735</v>
      </c>
      <c r="ED49" s="57">
        <f t="shared" si="146"/>
        <v>19239652</v>
      </c>
      <c r="EE49" s="57">
        <v>95</v>
      </c>
      <c r="EF49" s="266">
        <f t="shared" si="147"/>
        <v>10058</v>
      </c>
      <c r="EG49" s="183" t="s">
        <v>315</v>
      </c>
      <c r="EH49" s="57">
        <v>2283178</v>
      </c>
      <c r="EI49" s="57">
        <f t="shared" si="20"/>
        <v>47634449</v>
      </c>
      <c r="EJ49" s="57">
        <v>550096</v>
      </c>
      <c r="EK49" s="57">
        <f t="shared" si="21"/>
        <v>17386040</v>
      </c>
      <c r="EL49" s="57">
        <v>68</v>
      </c>
      <c r="EM49" s="266">
        <f t="shared" si="22"/>
        <v>7997</v>
      </c>
      <c r="EN49" s="57">
        <v>2890041</v>
      </c>
      <c r="EO49" s="57">
        <f t="shared" si="23"/>
        <v>48550763</v>
      </c>
      <c r="EP49" s="57">
        <v>759128</v>
      </c>
      <c r="EQ49" s="57">
        <f t="shared" si="24"/>
        <v>17515960</v>
      </c>
      <c r="ER49" s="57">
        <v>83</v>
      </c>
      <c r="ES49" s="266">
        <f t="shared" si="25"/>
        <v>7513</v>
      </c>
      <c r="ET49" s="57">
        <v>2136030</v>
      </c>
      <c r="EU49" s="57">
        <f t="shared" si="26"/>
        <v>46608409</v>
      </c>
      <c r="EV49" s="57">
        <v>465559</v>
      </c>
      <c r="EW49" s="57">
        <f t="shared" si="27"/>
        <v>16891643</v>
      </c>
      <c r="EX49" s="57">
        <v>64</v>
      </c>
      <c r="EY49" s="266">
        <f t="shared" si="28"/>
        <v>7781</v>
      </c>
      <c r="EZ49" s="57">
        <v>2661913</v>
      </c>
      <c r="FA49" s="57">
        <f t="shared" si="29"/>
        <v>48726202</v>
      </c>
      <c r="FB49" s="57">
        <v>680990</v>
      </c>
      <c r="FC49" s="57">
        <f t="shared" si="30"/>
        <v>18179786</v>
      </c>
      <c r="FD49" s="57">
        <v>82</v>
      </c>
      <c r="FE49" s="266">
        <f t="shared" si="31"/>
        <v>8140</v>
      </c>
      <c r="FF49" s="57">
        <v>3864642</v>
      </c>
      <c r="FG49" s="57">
        <f t="shared" si="32"/>
        <v>58289498</v>
      </c>
      <c r="FH49" s="57">
        <v>925333</v>
      </c>
      <c r="FI49" s="57">
        <f t="shared" si="33"/>
        <v>21021823</v>
      </c>
      <c r="FJ49" s="57">
        <v>115</v>
      </c>
      <c r="FK49" s="266">
        <f t="shared" si="34"/>
        <v>9527</v>
      </c>
      <c r="FL49" s="57">
        <v>2757225</v>
      </c>
      <c r="FM49" s="57">
        <f t="shared" si="35"/>
        <v>55612010</v>
      </c>
      <c r="FN49" s="57">
        <v>640523</v>
      </c>
      <c r="FO49" s="57">
        <f t="shared" si="36"/>
        <v>20229216</v>
      </c>
      <c r="FP49" s="57">
        <v>82</v>
      </c>
      <c r="FQ49" s="266">
        <f t="shared" si="37"/>
        <v>9067</v>
      </c>
      <c r="FR49" s="57">
        <v>3355565</v>
      </c>
      <c r="FS49" s="57">
        <f t="shared" si="38"/>
        <v>66606868</v>
      </c>
      <c r="FT49" s="57">
        <v>799456</v>
      </c>
      <c r="FU49" s="57">
        <f t="shared" si="39"/>
        <v>24195860</v>
      </c>
      <c r="FV49" s="57">
        <v>101</v>
      </c>
      <c r="FW49" s="266">
        <f t="shared" si="40"/>
        <v>10699</v>
      </c>
      <c r="FX49" s="57">
        <v>4051289</v>
      </c>
      <c r="FY49" s="57">
        <f t="shared" si="41"/>
        <v>72358480</v>
      </c>
      <c r="FZ49" s="57">
        <v>1080719</v>
      </c>
      <c r="GA49" s="57">
        <f t="shared" si="42"/>
        <v>25267075</v>
      </c>
      <c r="GB49" s="57">
        <v>122</v>
      </c>
      <c r="GC49" s="266">
        <f t="shared" si="43"/>
        <v>11781</v>
      </c>
      <c r="GD49" s="57">
        <v>4654817</v>
      </c>
      <c r="GE49" s="57">
        <f t="shared" si="44"/>
        <v>76569065</v>
      </c>
      <c r="GF49" s="57">
        <v>1367081</v>
      </c>
      <c r="GG49" s="57">
        <f t="shared" si="45"/>
        <v>26393589</v>
      </c>
      <c r="GH49" s="57">
        <v>142</v>
      </c>
      <c r="GI49" s="266">
        <f t="shared" si="46"/>
        <v>12030</v>
      </c>
      <c r="GJ49" s="57">
        <v>5563500</v>
      </c>
      <c r="GK49" s="57">
        <f t="shared" si="47"/>
        <v>88204807</v>
      </c>
      <c r="GL49" s="57">
        <v>1523117</v>
      </c>
      <c r="GM49" s="57">
        <f t="shared" si="48"/>
        <v>30938902</v>
      </c>
      <c r="GN49" s="57">
        <v>168</v>
      </c>
      <c r="GO49" s="266">
        <f t="shared" si="49"/>
        <v>13593</v>
      </c>
      <c r="GP49" s="57">
        <v>6732472</v>
      </c>
      <c r="GQ49" s="57">
        <f t="shared" si="50"/>
        <v>98521923</v>
      </c>
      <c r="GR49" s="57">
        <v>2025062</v>
      </c>
      <c r="GS49" s="57">
        <f t="shared" si="51"/>
        <v>36614690</v>
      </c>
      <c r="GT49" s="57">
        <v>196</v>
      </c>
      <c r="GU49" s="266">
        <f t="shared" si="52"/>
        <v>15208</v>
      </c>
      <c r="GV49" s="57">
        <v>6909421</v>
      </c>
      <c r="GW49" s="57">
        <f t="shared" si="53"/>
        <v>103787811</v>
      </c>
      <c r="GX49" s="57">
        <v>2164699</v>
      </c>
      <c r="GY49" s="57">
        <f t="shared" si="54"/>
        <v>41754991</v>
      </c>
      <c r="GZ49" s="57">
        <v>215</v>
      </c>
      <c r="HA49" s="266">
        <f t="shared" si="55"/>
        <v>15720</v>
      </c>
      <c r="HB49" s="57">
        <v>8888025</v>
      </c>
      <c r="HC49" s="57">
        <f t="shared" si="56"/>
        <v>126988436</v>
      </c>
      <c r="HD49" s="57">
        <v>2999826</v>
      </c>
      <c r="HE49" s="57">
        <f t="shared" si="57"/>
        <v>51777441</v>
      </c>
      <c r="HF49" s="57">
        <v>267</v>
      </c>
      <c r="HG49" s="266">
        <f t="shared" si="58"/>
        <v>18957</v>
      </c>
      <c r="HH49" s="57">
        <v>10566169</v>
      </c>
      <c r="HI49" s="57">
        <f t="shared" si="148"/>
        <v>133170046</v>
      </c>
      <c r="HJ49" s="57">
        <v>3520412</v>
      </c>
      <c r="HK49" s="57">
        <f t="shared" si="149"/>
        <v>54037331</v>
      </c>
      <c r="HL49" s="57">
        <v>321</v>
      </c>
      <c r="HM49" s="266">
        <f t="shared" si="59"/>
        <v>18854</v>
      </c>
      <c r="HN49" s="386" t="s">
        <v>314</v>
      </c>
      <c r="HO49" s="57">
        <v>9977188</v>
      </c>
      <c r="HP49" s="57">
        <f t="shared" si="150"/>
        <v>114468878</v>
      </c>
      <c r="HQ49" s="57">
        <v>3586143</v>
      </c>
      <c r="HR49" s="57">
        <f t="shared" si="151"/>
        <v>44521133</v>
      </c>
      <c r="HS49" s="57">
        <v>310</v>
      </c>
      <c r="HT49" s="266">
        <f t="shared" si="152"/>
        <v>11969</v>
      </c>
      <c r="HU49" s="414">
        <v>11462548</v>
      </c>
      <c r="HV49" s="57">
        <f t="shared" si="153"/>
        <v>110629879</v>
      </c>
      <c r="HW49" s="414">
        <v>4266586</v>
      </c>
      <c r="HX49" s="57">
        <f t="shared" si="154"/>
        <v>44809553</v>
      </c>
      <c r="HY49" s="416">
        <v>352</v>
      </c>
      <c r="HZ49" s="266">
        <f t="shared" si="155"/>
        <v>10122</v>
      </c>
      <c r="IA49" s="183" t="s">
        <v>316</v>
      </c>
      <c r="IB49" s="57">
        <v>12909234</v>
      </c>
      <c r="IC49" s="57">
        <f t="shared" si="156"/>
        <v>130401003</v>
      </c>
      <c r="ID49" s="57">
        <v>5022515</v>
      </c>
      <c r="IE49" s="57">
        <f t="shared" si="157"/>
        <v>51881583</v>
      </c>
      <c r="IF49" s="416">
        <v>399</v>
      </c>
      <c r="IG49" s="266">
        <f t="shared" si="158"/>
        <v>11667</v>
      </c>
      <c r="IH49" s="414">
        <v>14229387</v>
      </c>
      <c r="II49" s="24">
        <f t="shared" si="159"/>
        <v>140510657</v>
      </c>
      <c r="IJ49" s="414">
        <v>5434652</v>
      </c>
      <c r="IK49" s="24">
        <f t="shared" si="160"/>
        <v>56280018</v>
      </c>
      <c r="IL49" s="416">
        <v>437</v>
      </c>
      <c r="IM49" s="375">
        <f t="shared" si="161"/>
        <v>12363</v>
      </c>
      <c r="IN49" s="414">
        <v>12532319</v>
      </c>
      <c r="IO49" s="57">
        <f t="shared" si="162"/>
        <v>122706164</v>
      </c>
      <c r="IP49" s="414">
        <v>4472893</v>
      </c>
      <c r="IQ49" s="57">
        <f t="shared" si="163"/>
        <v>48014632</v>
      </c>
      <c r="IR49" s="416">
        <v>379</v>
      </c>
      <c r="IS49" s="266">
        <f t="shared" si="164"/>
        <v>10691</v>
      </c>
      <c r="IT49" s="24">
        <v>14944750</v>
      </c>
      <c r="IU49" s="414">
        <f t="shared" si="165"/>
        <v>133693828</v>
      </c>
      <c r="IV49" s="24">
        <v>5077108</v>
      </c>
      <c r="IW49" s="414">
        <f t="shared" si="166"/>
        <v>53115720</v>
      </c>
      <c r="IX49" s="24">
        <v>523</v>
      </c>
      <c r="IY49" s="415">
        <f t="shared" si="167"/>
        <v>12375</v>
      </c>
      <c r="IZ49" s="24">
        <v>14706529</v>
      </c>
      <c r="JA49" s="414">
        <f t="shared" si="168"/>
        <v>134041823</v>
      </c>
      <c r="JB49" s="57">
        <v>5064880</v>
      </c>
      <c r="JC49" s="414">
        <f t="shared" si="169"/>
        <v>54218486</v>
      </c>
      <c r="JD49" s="57">
        <v>514</v>
      </c>
      <c r="JE49" s="415">
        <f t="shared" si="170"/>
        <v>12563</v>
      </c>
      <c r="JF49" s="414">
        <v>17514345</v>
      </c>
      <c r="JG49" s="57">
        <f t="shared" si="171"/>
        <v>157791909</v>
      </c>
      <c r="JH49" s="414">
        <v>5736367</v>
      </c>
      <c r="JI49" s="57">
        <f t="shared" si="172"/>
        <v>62520301</v>
      </c>
      <c r="JJ49" s="57">
        <v>616</v>
      </c>
      <c r="JK49" s="415">
        <f t="shared" si="173"/>
        <v>14485</v>
      </c>
      <c r="JL49" s="57">
        <v>18679425</v>
      </c>
      <c r="JM49" s="414">
        <f t="shared" si="174"/>
        <v>159451318</v>
      </c>
      <c r="JN49" s="57">
        <v>6056479</v>
      </c>
      <c r="JO49" s="414">
        <f t="shared" si="175"/>
        <v>62815995</v>
      </c>
      <c r="JP49" s="57">
        <v>658</v>
      </c>
      <c r="JQ49" s="415">
        <f t="shared" si="176"/>
        <v>14586</v>
      </c>
      <c r="JR49" s="183" t="s">
        <v>316</v>
      </c>
      <c r="JS49" s="24">
        <v>19348</v>
      </c>
      <c r="JT49" s="414">
        <f t="shared" si="177"/>
        <v>171041</v>
      </c>
      <c r="JU49" s="24">
        <v>6794</v>
      </c>
      <c r="JV49" s="414">
        <f t="shared" si="178"/>
        <v>71850</v>
      </c>
      <c r="JW49" s="57">
        <v>682</v>
      </c>
      <c r="JX49" s="415">
        <f t="shared" si="179"/>
        <v>15391</v>
      </c>
      <c r="JY49" s="183" t="s">
        <v>291</v>
      </c>
      <c r="JZ49" s="57">
        <v>43483</v>
      </c>
      <c r="KA49" s="57">
        <f t="shared" si="180"/>
        <v>276636</v>
      </c>
      <c r="KB49" s="57">
        <v>14502</v>
      </c>
      <c r="KC49" s="57">
        <f t="shared" si="181"/>
        <v>98590</v>
      </c>
      <c r="KD49" s="24">
        <v>763</v>
      </c>
      <c r="KE49" s="375">
        <f t="shared" si="182"/>
        <v>9985</v>
      </c>
      <c r="KF49" s="57">
        <v>45639</v>
      </c>
      <c r="KG49" s="24">
        <f t="shared" si="183"/>
        <v>257055</v>
      </c>
      <c r="KH49" s="57">
        <v>14967</v>
      </c>
      <c r="KI49" s="24">
        <f t="shared" si="184"/>
        <v>92165</v>
      </c>
      <c r="KJ49" s="57">
        <v>797</v>
      </c>
      <c r="KK49" s="266">
        <f t="shared" si="185"/>
        <v>8458</v>
      </c>
      <c r="KL49" s="57">
        <v>45658</v>
      </c>
      <c r="KM49" s="57">
        <f t="shared" si="186"/>
        <v>281957</v>
      </c>
      <c r="KN49" s="57">
        <v>14944</v>
      </c>
      <c r="KO49" s="57">
        <f t="shared" si="187"/>
        <v>101777</v>
      </c>
      <c r="KP49" s="57">
        <v>801</v>
      </c>
      <c r="KQ49" s="266">
        <f t="shared" si="60"/>
        <v>9135</v>
      </c>
      <c r="KR49" s="24">
        <v>57274</v>
      </c>
      <c r="KS49" s="57">
        <f t="shared" si="188"/>
        <v>340293</v>
      </c>
      <c r="KT49" s="24">
        <v>18127</v>
      </c>
      <c r="KU49" s="57">
        <f t="shared" si="189"/>
        <v>119070</v>
      </c>
      <c r="KV49" s="24">
        <v>1005</v>
      </c>
      <c r="KW49" s="375">
        <f t="shared" si="190"/>
        <v>10722</v>
      </c>
      <c r="KX49" s="57">
        <v>58339</v>
      </c>
      <c r="KY49" s="24">
        <f t="shared" si="191"/>
        <v>330319</v>
      </c>
      <c r="KZ49" s="57">
        <v>18233</v>
      </c>
      <c r="LA49" s="24">
        <f t="shared" si="192"/>
        <v>118388</v>
      </c>
      <c r="LB49" s="24">
        <v>1018</v>
      </c>
      <c r="LC49" s="375">
        <f t="shared" si="193"/>
        <v>10502</v>
      </c>
      <c r="LD49" s="183" t="s">
        <v>317</v>
      </c>
      <c r="LE49" s="57">
        <v>63029</v>
      </c>
      <c r="LF49" s="414">
        <f t="shared" si="194"/>
        <v>643319</v>
      </c>
      <c r="LG49" s="57">
        <v>20056</v>
      </c>
      <c r="LH49" s="414">
        <f t="shared" si="195"/>
        <v>222545</v>
      </c>
      <c r="LI49" s="57">
        <v>557</v>
      </c>
      <c r="LJ49" s="415">
        <f t="shared" si="61"/>
        <v>14705</v>
      </c>
      <c r="LK49" s="414">
        <v>59223</v>
      </c>
      <c r="LL49" s="57">
        <f t="shared" si="196"/>
        <v>626614</v>
      </c>
      <c r="LM49" s="414">
        <v>17496</v>
      </c>
      <c r="LN49" s="57">
        <f t="shared" si="197"/>
        <v>217798</v>
      </c>
      <c r="LO49" s="416">
        <v>522</v>
      </c>
      <c r="LP49" s="375">
        <f t="shared" si="198"/>
        <v>15028</v>
      </c>
      <c r="LQ49" s="414">
        <v>64294</v>
      </c>
      <c r="LR49" s="57">
        <f t="shared" si="199"/>
        <v>703646</v>
      </c>
      <c r="LS49" s="414">
        <v>18586</v>
      </c>
      <c r="LT49" s="57">
        <f t="shared" si="200"/>
        <v>258723</v>
      </c>
      <c r="LU49" s="416">
        <v>573</v>
      </c>
      <c r="LV49" s="266">
        <f t="shared" si="201"/>
        <v>17093</v>
      </c>
      <c r="LW49" s="160" t="s">
        <v>317</v>
      </c>
      <c r="LX49" s="414">
        <v>60440</v>
      </c>
      <c r="LY49" s="57">
        <f t="shared" si="62"/>
        <v>658977</v>
      </c>
      <c r="LZ49" s="414">
        <v>16719</v>
      </c>
      <c r="MA49" s="57">
        <f t="shared" si="63"/>
        <v>253879</v>
      </c>
      <c r="MB49" s="416">
        <v>537</v>
      </c>
      <c r="MC49" s="266">
        <f t="shared" si="64"/>
        <v>15369</v>
      </c>
      <c r="MD49" s="57">
        <v>74331</v>
      </c>
      <c r="ME49" s="57">
        <f t="shared" si="65"/>
        <v>569628</v>
      </c>
      <c r="MF49" s="57">
        <v>25613</v>
      </c>
      <c r="MG49" s="57">
        <f t="shared" si="66"/>
        <v>216134</v>
      </c>
      <c r="MH49" s="57">
        <v>662</v>
      </c>
      <c r="MI49" s="266">
        <f t="shared" si="67"/>
        <v>10387</v>
      </c>
      <c r="MJ49" s="57">
        <v>95893</v>
      </c>
      <c r="MK49" s="57">
        <f t="shared" si="68"/>
        <v>670035</v>
      </c>
      <c r="ML49" s="57">
        <v>35649</v>
      </c>
      <c r="MM49" s="57">
        <f t="shared" si="69"/>
        <v>275708</v>
      </c>
      <c r="MN49" s="57">
        <v>851</v>
      </c>
      <c r="MO49" s="266">
        <f t="shared" si="70"/>
        <v>11430</v>
      </c>
      <c r="MP49" s="24">
        <v>97251</v>
      </c>
      <c r="MQ49" s="57">
        <f t="shared" si="71"/>
        <v>663134</v>
      </c>
      <c r="MR49" s="24">
        <v>36810</v>
      </c>
      <c r="MS49" s="57">
        <f t="shared" si="72"/>
        <v>279175</v>
      </c>
      <c r="MT49" s="57">
        <v>851</v>
      </c>
      <c r="MU49" s="266">
        <f t="shared" si="73"/>
        <v>11012</v>
      </c>
      <c r="MV49" s="57">
        <v>104342</v>
      </c>
      <c r="MW49" s="57">
        <f t="shared" si="74"/>
        <v>701452</v>
      </c>
      <c r="MX49" s="57">
        <v>40593</v>
      </c>
      <c r="MY49" s="57">
        <f t="shared" si="75"/>
        <v>312437</v>
      </c>
      <c r="MZ49" s="57">
        <v>904</v>
      </c>
      <c r="NA49" s="266">
        <f t="shared" si="76"/>
        <v>11466</v>
      </c>
      <c r="NB49" s="57">
        <v>124496</v>
      </c>
      <c r="NC49" s="57">
        <f t="shared" si="77"/>
        <v>766016</v>
      </c>
      <c r="ND49" s="57">
        <v>47997</v>
      </c>
      <c r="NE49" s="57">
        <f t="shared" si="78"/>
        <v>344573</v>
      </c>
      <c r="NF49" s="57">
        <v>1063</v>
      </c>
      <c r="NG49" s="266">
        <f t="shared" si="79"/>
        <v>12205</v>
      </c>
      <c r="NH49" s="57">
        <v>73140</v>
      </c>
      <c r="NI49" s="57">
        <f t="shared" si="80"/>
        <v>463509</v>
      </c>
      <c r="NJ49" s="57">
        <v>28349</v>
      </c>
      <c r="NK49" s="57">
        <f t="shared" si="81"/>
        <v>204433</v>
      </c>
      <c r="NL49" s="57">
        <v>601</v>
      </c>
      <c r="NM49" s="57">
        <f t="shared" si="82"/>
        <v>7722</v>
      </c>
    </row>
    <row r="50" spans="2:377" s="57" customFormat="1" ht="13.8" x14ac:dyDescent="0.3">
      <c r="C50" s="351" t="s">
        <v>318</v>
      </c>
      <c r="D50" s="57">
        <v>1462659</v>
      </c>
      <c r="E50" s="57">
        <f t="shared" si="83"/>
        <v>21000722</v>
      </c>
      <c r="F50" s="57">
        <v>463033</v>
      </c>
      <c r="G50" s="57">
        <f t="shared" si="84"/>
        <v>9469746</v>
      </c>
      <c r="H50" s="57">
        <v>35</v>
      </c>
      <c r="I50" s="266">
        <f t="shared" si="85"/>
        <v>3811</v>
      </c>
      <c r="J50" s="57">
        <v>897942</v>
      </c>
      <c r="K50" s="418">
        <f t="shared" si="86"/>
        <v>21678342</v>
      </c>
      <c r="L50" s="57">
        <v>376584</v>
      </c>
      <c r="M50" s="418">
        <f t="shared" si="87"/>
        <v>9839432</v>
      </c>
      <c r="N50" s="57">
        <v>23</v>
      </c>
      <c r="O50" s="266">
        <f t="shared" si="88"/>
        <v>4226</v>
      </c>
      <c r="P50" s="24">
        <v>1987729</v>
      </c>
      <c r="Q50" s="57">
        <f t="shared" si="89"/>
        <v>27040722</v>
      </c>
      <c r="R50" s="57">
        <v>487669</v>
      </c>
      <c r="S50" s="57">
        <f t="shared" si="90"/>
        <v>11460637</v>
      </c>
      <c r="T50" s="24">
        <v>49</v>
      </c>
      <c r="U50" s="266">
        <f t="shared" si="91"/>
        <v>4900</v>
      </c>
      <c r="V50" s="57">
        <v>1993259</v>
      </c>
      <c r="W50" s="418">
        <f t="shared" si="92"/>
        <v>27811635</v>
      </c>
      <c r="X50" s="57">
        <v>514521</v>
      </c>
      <c r="Y50" s="418">
        <f t="shared" si="93"/>
        <v>11601521</v>
      </c>
      <c r="Z50" s="57">
        <v>48</v>
      </c>
      <c r="AA50" s="419">
        <f t="shared" si="94"/>
        <v>5198</v>
      </c>
      <c r="AB50" s="57">
        <v>1618753</v>
      </c>
      <c r="AC50" s="418">
        <f t="shared" si="95"/>
        <v>28157676</v>
      </c>
      <c r="AD50" s="57">
        <v>497165</v>
      </c>
      <c r="AE50" s="418">
        <f t="shared" si="96"/>
        <v>12261781</v>
      </c>
      <c r="AF50" s="57">
        <v>38</v>
      </c>
      <c r="AG50" s="419">
        <f t="shared" si="97"/>
        <v>5229</v>
      </c>
      <c r="AH50" s="57">
        <v>2395660</v>
      </c>
      <c r="AI50" s="57">
        <f t="shared" si="98"/>
        <v>28444739</v>
      </c>
      <c r="AJ50" s="57">
        <v>696966</v>
      </c>
      <c r="AK50" s="57">
        <f t="shared" si="99"/>
        <v>11865585</v>
      </c>
      <c r="AL50" s="57">
        <v>60</v>
      </c>
      <c r="AM50" s="266">
        <f t="shared" si="100"/>
        <v>5269</v>
      </c>
      <c r="AN50" s="57">
        <v>2122689</v>
      </c>
      <c r="AO50" s="57">
        <f t="shared" si="101"/>
        <v>32621276</v>
      </c>
      <c r="AP50" s="57">
        <v>701720</v>
      </c>
      <c r="AQ50" s="57">
        <f t="shared" si="102"/>
        <v>13978823</v>
      </c>
      <c r="AR50" s="57">
        <v>52</v>
      </c>
      <c r="AS50" s="266">
        <f t="shared" si="103"/>
        <v>6043</v>
      </c>
      <c r="AT50" s="57">
        <v>1916224</v>
      </c>
      <c r="AU50" s="57">
        <f t="shared" si="104"/>
        <v>34180444</v>
      </c>
      <c r="AV50" s="57">
        <v>646696</v>
      </c>
      <c r="AW50" s="57">
        <f t="shared" si="105"/>
        <v>14425744</v>
      </c>
      <c r="AX50" s="57">
        <v>50</v>
      </c>
      <c r="AY50" s="266">
        <f t="shared" si="106"/>
        <v>6195</v>
      </c>
      <c r="AZ50" s="57">
        <v>2359905</v>
      </c>
      <c r="BA50" s="57">
        <f t="shared" si="107"/>
        <v>36709804</v>
      </c>
      <c r="BB50" s="57">
        <v>664816</v>
      </c>
      <c r="BC50" s="57">
        <f t="shared" si="108"/>
        <v>15458354</v>
      </c>
      <c r="BD50" s="24">
        <v>54</v>
      </c>
      <c r="BE50" s="375">
        <f t="shared" si="109"/>
        <v>6537</v>
      </c>
      <c r="BF50" s="266"/>
      <c r="BG50" s="57">
        <v>3582682</v>
      </c>
      <c r="BH50" s="57">
        <f t="shared" si="110"/>
        <v>39802311</v>
      </c>
      <c r="BI50" s="57">
        <v>936998</v>
      </c>
      <c r="BJ50" s="57">
        <f t="shared" si="111"/>
        <v>16819767</v>
      </c>
      <c r="BK50" s="57">
        <v>88</v>
      </c>
      <c r="BL50" s="266">
        <f t="shared" si="112"/>
        <v>7025</v>
      </c>
      <c r="BM50" s="57">
        <v>2793183</v>
      </c>
      <c r="BN50" s="57">
        <f t="shared" si="113"/>
        <v>42117293</v>
      </c>
      <c r="BO50" s="57">
        <v>900421</v>
      </c>
      <c r="BP50" s="57">
        <f t="shared" si="114"/>
        <v>17009931</v>
      </c>
      <c r="BQ50" s="57">
        <v>68</v>
      </c>
      <c r="BR50" s="266">
        <f t="shared" si="115"/>
        <v>7430</v>
      </c>
      <c r="BS50" s="57">
        <v>2956570</v>
      </c>
      <c r="BT50" s="57">
        <f t="shared" si="116"/>
        <v>45297551</v>
      </c>
      <c r="BU50" s="57">
        <v>954420</v>
      </c>
      <c r="BV50" s="57">
        <f t="shared" si="117"/>
        <v>18160623</v>
      </c>
      <c r="BW50" s="57">
        <v>72</v>
      </c>
      <c r="BX50" s="266">
        <f t="shared" si="118"/>
        <v>8248</v>
      </c>
      <c r="BY50" s="57">
        <v>2442266</v>
      </c>
      <c r="BZ50" s="57">
        <f t="shared" si="119"/>
        <v>40553474</v>
      </c>
      <c r="CA50" s="57">
        <v>754230</v>
      </c>
      <c r="CB50" s="57">
        <f t="shared" si="120"/>
        <v>15851072</v>
      </c>
      <c r="CC50" s="57">
        <v>57</v>
      </c>
      <c r="CD50" s="266">
        <f t="shared" si="121"/>
        <v>7238</v>
      </c>
      <c r="CE50" s="57">
        <v>2240003</v>
      </c>
      <c r="CF50" s="418">
        <f t="shared" si="122"/>
        <v>39713569</v>
      </c>
      <c r="CG50" s="57">
        <v>503719</v>
      </c>
      <c r="CH50" s="418">
        <f t="shared" si="123"/>
        <v>14979523</v>
      </c>
      <c r="CI50" s="57">
        <v>55</v>
      </c>
      <c r="CJ50" s="419">
        <f t="shared" si="124"/>
        <v>7440</v>
      </c>
      <c r="CK50" s="418">
        <v>2320840</v>
      </c>
      <c r="CL50" s="57">
        <f t="shared" si="125"/>
        <v>38089663</v>
      </c>
      <c r="CM50" s="418">
        <v>557419</v>
      </c>
      <c r="CN50" s="57">
        <f t="shared" si="126"/>
        <v>13884671</v>
      </c>
      <c r="CO50" s="420">
        <v>56</v>
      </c>
      <c r="CP50" s="266">
        <f t="shared" si="127"/>
        <v>7317</v>
      </c>
      <c r="CQ50" s="57">
        <v>2837484</v>
      </c>
      <c r="CR50" s="418">
        <f t="shared" si="128"/>
        <v>43232099</v>
      </c>
      <c r="CS50" s="57">
        <v>641858</v>
      </c>
      <c r="CT50" s="418">
        <f t="shared" si="129"/>
        <v>15500112</v>
      </c>
      <c r="CU50" s="57">
        <v>66</v>
      </c>
      <c r="CV50" s="419">
        <f t="shared" si="130"/>
        <v>8180</v>
      </c>
      <c r="CW50" s="24">
        <v>2534407</v>
      </c>
      <c r="CX50" s="418">
        <f t="shared" si="131"/>
        <v>42818345</v>
      </c>
      <c r="CY50" s="57">
        <v>646448</v>
      </c>
      <c r="CZ50" s="418">
        <f t="shared" si="132"/>
        <v>15836128</v>
      </c>
      <c r="DA50" s="57">
        <v>57</v>
      </c>
      <c r="DB50" s="419">
        <f t="shared" si="133"/>
        <v>8042</v>
      </c>
      <c r="DC50" s="57">
        <v>3112359</v>
      </c>
      <c r="DD50" s="418">
        <f t="shared" si="19"/>
        <v>46934898</v>
      </c>
      <c r="DE50" s="57">
        <v>680380</v>
      </c>
      <c r="DF50" s="418">
        <f t="shared" si="134"/>
        <v>16965672</v>
      </c>
      <c r="DG50" s="57">
        <v>74</v>
      </c>
      <c r="DH50" s="419">
        <f t="shared" si="135"/>
        <v>8796</v>
      </c>
      <c r="DI50" s="57">
        <v>2826124</v>
      </c>
      <c r="DJ50" s="418">
        <f t="shared" si="136"/>
        <v>46888631</v>
      </c>
      <c r="DK50" s="57">
        <v>710304</v>
      </c>
      <c r="DL50" s="418">
        <f t="shared" si="137"/>
        <v>16817856</v>
      </c>
      <c r="DM50" s="24">
        <v>60</v>
      </c>
      <c r="DN50" s="419">
        <f t="shared" si="138"/>
        <v>8697</v>
      </c>
      <c r="DO50" s="57">
        <v>2946613</v>
      </c>
      <c r="DP50" s="418">
        <f t="shared" si="139"/>
        <v>48656947</v>
      </c>
      <c r="DQ50" s="57">
        <v>693738</v>
      </c>
      <c r="DR50" s="418">
        <f t="shared" si="140"/>
        <v>17475322</v>
      </c>
      <c r="DS50" s="57">
        <v>68</v>
      </c>
      <c r="DT50" s="419">
        <f t="shared" si="141"/>
        <v>8968</v>
      </c>
      <c r="DU50" s="57">
        <v>3561973</v>
      </c>
      <c r="DV50" s="418">
        <f t="shared" si="142"/>
        <v>52332923</v>
      </c>
      <c r="DW50" s="57">
        <v>878753</v>
      </c>
      <c r="DX50" s="418">
        <f t="shared" si="143"/>
        <v>18658724</v>
      </c>
      <c r="DY50" s="24">
        <v>85</v>
      </c>
      <c r="DZ50" s="419">
        <f t="shared" si="144"/>
        <v>9562</v>
      </c>
      <c r="EA50" s="57">
        <v>4704820</v>
      </c>
      <c r="EB50" s="418">
        <f t="shared" si="145"/>
        <v>58481430</v>
      </c>
      <c r="EC50" s="57">
        <v>1116464</v>
      </c>
      <c r="ED50" s="418">
        <f t="shared" si="146"/>
        <v>20356116</v>
      </c>
      <c r="EE50" s="57">
        <v>105</v>
      </c>
      <c r="EF50" s="419">
        <f t="shared" si="147"/>
        <v>10163</v>
      </c>
      <c r="EG50" s="183" t="s">
        <v>319</v>
      </c>
      <c r="EH50" s="57">
        <v>3402320</v>
      </c>
      <c r="EI50" s="418">
        <f t="shared" si="20"/>
        <v>51036769</v>
      </c>
      <c r="EJ50" s="57">
        <v>723971</v>
      </c>
      <c r="EK50" s="418">
        <f t="shared" si="21"/>
        <v>18110011</v>
      </c>
      <c r="EL50" s="57">
        <v>82</v>
      </c>
      <c r="EM50" s="419">
        <f t="shared" si="22"/>
        <v>8079</v>
      </c>
      <c r="EN50" s="57">
        <v>3440419</v>
      </c>
      <c r="EO50" s="57">
        <f t="shared" si="23"/>
        <v>51991182</v>
      </c>
      <c r="EP50" s="57">
        <v>733553</v>
      </c>
      <c r="EQ50" s="57">
        <f t="shared" si="24"/>
        <v>18249513</v>
      </c>
      <c r="ER50" s="24">
        <v>78</v>
      </c>
      <c r="ES50" s="375">
        <f t="shared" si="25"/>
        <v>7591</v>
      </c>
      <c r="ET50" s="57">
        <v>3502337</v>
      </c>
      <c r="EU50" s="418">
        <f t="shared" si="26"/>
        <v>50110746</v>
      </c>
      <c r="EV50" s="57">
        <v>807876</v>
      </c>
      <c r="EW50" s="418">
        <f t="shared" si="27"/>
        <v>17699519</v>
      </c>
      <c r="EX50" s="57">
        <v>79</v>
      </c>
      <c r="EY50" s="419">
        <f t="shared" si="28"/>
        <v>7860</v>
      </c>
      <c r="EZ50" s="57">
        <v>3652246</v>
      </c>
      <c r="FA50" s="418">
        <f t="shared" si="29"/>
        <v>52378448</v>
      </c>
      <c r="FB50" s="57">
        <v>1026042</v>
      </c>
      <c r="FC50" s="418">
        <f t="shared" si="30"/>
        <v>19205828</v>
      </c>
      <c r="FD50" s="57">
        <v>84</v>
      </c>
      <c r="FE50" s="419">
        <f t="shared" si="31"/>
        <v>8224</v>
      </c>
      <c r="FF50" s="57">
        <v>3907124</v>
      </c>
      <c r="FG50" s="418">
        <f t="shared" si="32"/>
        <v>62196622</v>
      </c>
      <c r="FH50" s="57">
        <v>941088</v>
      </c>
      <c r="FI50" s="418">
        <f t="shared" si="33"/>
        <v>21962911</v>
      </c>
      <c r="FJ50" s="57">
        <v>95</v>
      </c>
      <c r="FK50" s="419">
        <f t="shared" si="34"/>
        <v>9622</v>
      </c>
      <c r="FL50" s="57">
        <v>4700337</v>
      </c>
      <c r="FM50" s="57">
        <f t="shared" si="35"/>
        <v>60312347</v>
      </c>
      <c r="FN50" s="57">
        <v>1354731</v>
      </c>
      <c r="FO50" s="57">
        <f t="shared" si="36"/>
        <v>21583947</v>
      </c>
      <c r="FP50" s="24">
        <v>112</v>
      </c>
      <c r="FQ50" s="375">
        <f t="shared" si="37"/>
        <v>9179</v>
      </c>
      <c r="FR50" s="57">
        <v>5327646</v>
      </c>
      <c r="FS50" s="418">
        <f t="shared" si="38"/>
        <v>71934514</v>
      </c>
      <c r="FT50" s="57">
        <v>1111793</v>
      </c>
      <c r="FU50" s="418">
        <f t="shared" si="39"/>
        <v>25307653</v>
      </c>
      <c r="FV50" s="57">
        <v>117</v>
      </c>
      <c r="FW50" s="419">
        <f t="shared" si="40"/>
        <v>10816</v>
      </c>
      <c r="FX50" s="57">
        <v>4613389</v>
      </c>
      <c r="FY50" s="57">
        <f t="shared" si="41"/>
        <v>76971869</v>
      </c>
      <c r="FZ50" s="57">
        <v>1028730</v>
      </c>
      <c r="GA50" s="57">
        <f t="shared" si="42"/>
        <v>26295805</v>
      </c>
      <c r="GB50" s="57">
        <v>114</v>
      </c>
      <c r="GC50" s="266">
        <f t="shared" si="43"/>
        <v>11895</v>
      </c>
      <c r="GD50" s="57">
        <v>5821147</v>
      </c>
      <c r="GE50" s="418">
        <f t="shared" si="44"/>
        <v>82390212</v>
      </c>
      <c r="GF50" s="57">
        <v>1527394</v>
      </c>
      <c r="GG50" s="418">
        <f t="shared" si="45"/>
        <v>27920983</v>
      </c>
      <c r="GH50" s="57">
        <v>138</v>
      </c>
      <c r="GI50" s="419">
        <f t="shared" si="46"/>
        <v>12168</v>
      </c>
      <c r="GJ50" s="57">
        <v>6424285</v>
      </c>
      <c r="GK50" s="57">
        <f t="shared" si="47"/>
        <v>94629092</v>
      </c>
      <c r="GL50" s="57">
        <v>1493127</v>
      </c>
      <c r="GM50" s="57">
        <f t="shared" si="48"/>
        <v>32432029</v>
      </c>
      <c r="GN50" s="57">
        <v>152</v>
      </c>
      <c r="GO50" s="266">
        <f t="shared" si="49"/>
        <v>13745</v>
      </c>
      <c r="GP50" s="57">
        <v>7641755</v>
      </c>
      <c r="GQ50" s="57">
        <f t="shared" si="50"/>
        <v>106163678</v>
      </c>
      <c r="GR50" s="57">
        <v>2233067</v>
      </c>
      <c r="GS50" s="57">
        <f t="shared" si="51"/>
        <v>38847757</v>
      </c>
      <c r="GT50" s="57">
        <v>190</v>
      </c>
      <c r="GU50" s="266">
        <f t="shared" si="52"/>
        <v>15398</v>
      </c>
      <c r="GV50" s="57">
        <v>9960800</v>
      </c>
      <c r="GW50" s="57">
        <f t="shared" si="53"/>
        <v>113748611</v>
      </c>
      <c r="GX50" s="57">
        <v>2932045</v>
      </c>
      <c r="GY50" s="57">
        <f t="shared" si="54"/>
        <v>44687036</v>
      </c>
      <c r="GZ50" s="57">
        <v>240</v>
      </c>
      <c r="HA50" s="266">
        <f t="shared" si="55"/>
        <v>15960</v>
      </c>
      <c r="HB50" s="57">
        <v>13976683</v>
      </c>
      <c r="HC50" s="57">
        <f t="shared" si="56"/>
        <v>140965119</v>
      </c>
      <c r="HD50" s="57">
        <v>4466024</v>
      </c>
      <c r="HE50" s="57">
        <f t="shared" si="57"/>
        <v>56243465</v>
      </c>
      <c r="HF50" s="57">
        <v>337</v>
      </c>
      <c r="HG50" s="266">
        <f t="shared" si="58"/>
        <v>19294</v>
      </c>
      <c r="HH50" s="57">
        <v>14009781</v>
      </c>
      <c r="HI50" s="57">
        <f t="shared" si="148"/>
        <v>147179827</v>
      </c>
      <c r="HJ50" s="57">
        <v>4719385</v>
      </c>
      <c r="HK50" s="57">
        <f t="shared" si="149"/>
        <v>58756716</v>
      </c>
      <c r="HL50" s="57">
        <v>339</v>
      </c>
      <c r="HM50" s="266">
        <f t="shared" si="59"/>
        <v>19193</v>
      </c>
      <c r="HN50" s="386" t="s">
        <v>318</v>
      </c>
      <c r="HO50" s="57">
        <v>16465261</v>
      </c>
      <c r="HP50" s="57">
        <f t="shared" si="150"/>
        <v>130934139</v>
      </c>
      <c r="HQ50" s="57">
        <v>5455320</v>
      </c>
      <c r="HR50" s="57">
        <f t="shared" si="151"/>
        <v>49976453</v>
      </c>
      <c r="HS50" s="57">
        <v>392</v>
      </c>
      <c r="HT50" s="266">
        <f t="shared" si="152"/>
        <v>12361</v>
      </c>
      <c r="HU50" s="57">
        <v>16422254</v>
      </c>
      <c r="HV50" s="57">
        <f t="shared" si="153"/>
        <v>127052133</v>
      </c>
      <c r="HW50" s="57">
        <v>5803770</v>
      </c>
      <c r="HX50" s="57">
        <f t="shared" si="154"/>
        <v>50613323</v>
      </c>
      <c r="HY50" s="57">
        <v>397</v>
      </c>
      <c r="HZ50" s="266">
        <f t="shared" si="155"/>
        <v>10519</v>
      </c>
      <c r="IA50" s="183" t="s">
        <v>281</v>
      </c>
      <c r="IB50" s="57">
        <v>21656225</v>
      </c>
      <c r="IC50" s="57">
        <f t="shared" si="156"/>
        <v>152057228</v>
      </c>
      <c r="ID50" s="57">
        <v>7150325</v>
      </c>
      <c r="IE50" s="57">
        <f t="shared" si="157"/>
        <v>59031908</v>
      </c>
      <c r="IF50" s="57">
        <v>511</v>
      </c>
      <c r="IG50" s="266">
        <f t="shared" si="158"/>
        <v>12178</v>
      </c>
      <c r="IH50" s="24">
        <v>23017541</v>
      </c>
      <c r="II50" s="24">
        <f t="shared" si="159"/>
        <v>163528198</v>
      </c>
      <c r="IJ50" s="24">
        <v>7423175</v>
      </c>
      <c r="IK50" s="24">
        <f t="shared" si="160"/>
        <v>63703193</v>
      </c>
      <c r="IL50" s="24">
        <v>554</v>
      </c>
      <c r="IM50" s="375">
        <f t="shared" si="161"/>
        <v>12917</v>
      </c>
      <c r="IN50" s="57">
        <v>20224973</v>
      </c>
      <c r="IO50" s="57">
        <f t="shared" si="162"/>
        <v>142931137</v>
      </c>
      <c r="IP50" s="57">
        <v>6751419</v>
      </c>
      <c r="IQ50" s="57">
        <f t="shared" si="163"/>
        <v>54766051</v>
      </c>
      <c r="IR50" s="57">
        <v>493</v>
      </c>
      <c r="IS50" s="266">
        <f t="shared" si="164"/>
        <v>11184</v>
      </c>
      <c r="IT50" s="414">
        <v>22688896</v>
      </c>
      <c r="IU50" s="24">
        <f t="shared" si="165"/>
        <v>156382724</v>
      </c>
      <c r="IV50" s="414">
        <v>7673456</v>
      </c>
      <c r="IW50" s="24">
        <f t="shared" si="166"/>
        <v>60789176</v>
      </c>
      <c r="IX50" s="416">
        <v>629</v>
      </c>
      <c r="IY50" s="266">
        <f t="shared" si="167"/>
        <v>13004</v>
      </c>
      <c r="IZ50" s="414">
        <v>22151606</v>
      </c>
      <c r="JA50" s="24">
        <f t="shared" si="168"/>
        <v>156193429</v>
      </c>
      <c r="JB50" s="414">
        <v>7442713</v>
      </c>
      <c r="JC50" s="57">
        <f t="shared" si="169"/>
        <v>61661199</v>
      </c>
      <c r="JD50" s="416">
        <v>616</v>
      </c>
      <c r="JE50" s="266">
        <f t="shared" si="170"/>
        <v>13179</v>
      </c>
      <c r="JF50" s="57">
        <v>29023546</v>
      </c>
      <c r="JG50" s="57">
        <f t="shared" si="171"/>
        <v>186815455</v>
      </c>
      <c r="JH50" s="57">
        <v>9215183</v>
      </c>
      <c r="JI50" s="57">
        <f t="shared" si="172"/>
        <v>71735484</v>
      </c>
      <c r="JJ50" s="416">
        <v>811</v>
      </c>
      <c r="JK50" s="375">
        <f t="shared" si="173"/>
        <v>15296</v>
      </c>
      <c r="JL50" s="414">
        <v>27557054</v>
      </c>
      <c r="JM50" s="57">
        <f t="shared" si="174"/>
        <v>187008372</v>
      </c>
      <c r="JN50" s="414">
        <v>8597382</v>
      </c>
      <c r="JO50" s="57">
        <f t="shared" si="175"/>
        <v>71413377</v>
      </c>
      <c r="JP50" s="416">
        <v>771</v>
      </c>
      <c r="JQ50" s="266">
        <f t="shared" si="176"/>
        <v>15357</v>
      </c>
      <c r="JR50" s="183" t="s">
        <v>281</v>
      </c>
      <c r="JS50" s="414">
        <v>30099</v>
      </c>
      <c r="JT50" s="24">
        <f t="shared" si="177"/>
        <v>201140</v>
      </c>
      <c r="JU50" s="414">
        <v>9458</v>
      </c>
      <c r="JV50" s="24">
        <f t="shared" si="178"/>
        <v>81308</v>
      </c>
      <c r="JW50" s="416">
        <v>841</v>
      </c>
      <c r="JX50" s="266">
        <f t="shared" si="179"/>
        <v>16232</v>
      </c>
      <c r="JY50" s="183" t="s">
        <v>320</v>
      </c>
      <c r="JZ50" s="57">
        <v>62747</v>
      </c>
      <c r="KA50" s="414">
        <f t="shared" si="180"/>
        <v>339383</v>
      </c>
      <c r="KB50" s="57">
        <v>19425</v>
      </c>
      <c r="KC50" s="414">
        <f t="shared" si="181"/>
        <v>118015</v>
      </c>
      <c r="KD50" s="24">
        <v>874</v>
      </c>
      <c r="KE50" s="415">
        <f t="shared" si="182"/>
        <v>10859</v>
      </c>
      <c r="KF50" s="57">
        <v>64603</v>
      </c>
      <c r="KG50" s="24">
        <f t="shared" si="183"/>
        <v>321658</v>
      </c>
      <c r="KH50" s="57">
        <v>21437</v>
      </c>
      <c r="KI50" s="24">
        <f t="shared" si="184"/>
        <v>113602</v>
      </c>
      <c r="KJ50" s="57">
        <v>901</v>
      </c>
      <c r="KK50" s="266">
        <f t="shared" si="185"/>
        <v>9359</v>
      </c>
      <c r="KL50" s="57">
        <v>77780</v>
      </c>
      <c r="KM50" s="57">
        <f t="shared" si="186"/>
        <v>359737</v>
      </c>
      <c r="KN50" s="57">
        <v>25726</v>
      </c>
      <c r="KO50" s="57">
        <f t="shared" si="187"/>
        <v>127503</v>
      </c>
      <c r="KP50" s="57">
        <v>1085</v>
      </c>
      <c r="KQ50" s="266">
        <f t="shared" si="60"/>
        <v>10220</v>
      </c>
      <c r="KR50" s="24">
        <v>92997</v>
      </c>
      <c r="KS50" s="57">
        <f t="shared" si="188"/>
        <v>433290</v>
      </c>
      <c r="KT50" s="24">
        <v>28656</v>
      </c>
      <c r="KU50" s="57">
        <f t="shared" si="189"/>
        <v>147726</v>
      </c>
      <c r="KV50" s="24">
        <v>1283</v>
      </c>
      <c r="KW50" s="375">
        <f t="shared" si="190"/>
        <v>12005</v>
      </c>
      <c r="KX50" s="57">
        <v>85483</v>
      </c>
      <c r="KY50" s="24">
        <f t="shared" si="191"/>
        <v>415802</v>
      </c>
      <c r="KZ50" s="57">
        <v>26573</v>
      </c>
      <c r="LA50" s="24">
        <f t="shared" si="192"/>
        <v>144961</v>
      </c>
      <c r="LB50" s="24">
        <v>1178</v>
      </c>
      <c r="LC50" s="375">
        <f t="shared" si="193"/>
        <v>11680</v>
      </c>
      <c r="LD50" s="183" t="s">
        <v>321</v>
      </c>
      <c r="LE50" s="414">
        <v>55674</v>
      </c>
      <c r="LF50" s="24">
        <f t="shared" si="194"/>
        <v>698993</v>
      </c>
      <c r="LG50" s="414">
        <v>17228</v>
      </c>
      <c r="LH50" s="24">
        <f t="shared" si="195"/>
        <v>239773</v>
      </c>
      <c r="LI50" s="416">
        <v>414</v>
      </c>
      <c r="LJ50" s="266">
        <f t="shared" si="61"/>
        <v>15119</v>
      </c>
      <c r="LK50" s="57">
        <v>53203</v>
      </c>
      <c r="LL50" s="57">
        <f t="shared" si="196"/>
        <v>679817</v>
      </c>
      <c r="LM50" s="57">
        <v>14457</v>
      </c>
      <c r="LN50" s="57">
        <f t="shared" si="197"/>
        <v>232255</v>
      </c>
      <c r="LO50" s="24">
        <v>397</v>
      </c>
      <c r="LP50" s="375">
        <f t="shared" si="198"/>
        <v>15425</v>
      </c>
      <c r="LQ50" s="57">
        <v>46900</v>
      </c>
      <c r="LR50" s="57">
        <f t="shared" si="199"/>
        <v>750546</v>
      </c>
      <c r="LS50" s="57">
        <v>12217</v>
      </c>
      <c r="LT50" s="57">
        <f t="shared" si="200"/>
        <v>270940</v>
      </c>
      <c r="LU50" s="57">
        <v>354</v>
      </c>
      <c r="LV50" s="266">
        <f t="shared" si="201"/>
        <v>17447</v>
      </c>
      <c r="LW50" s="160" t="s">
        <v>322</v>
      </c>
      <c r="LX50" s="57">
        <v>46016</v>
      </c>
      <c r="LY50" s="57">
        <f t="shared" si="62"/>
        <v>704993</v>
      </c>
      <c r="LZ50" s="24">
        <v>13069</v>
      </c>
      <c r="MA50" s="57">
        <f t="shared" si="63"/>
        <v>266948</v>
      </c>
      <c r="MB50" s="57">
        <v>347</v>
      </c>
      <c r="MC50" s="266">
        <f t="shared" si="64"/>
        <v>15716</v>
      </c>
      <c r="MD50" s="57">
        <v>56008</v>
      </c>
      <c r="ME50" s="414">
        <f t="shared" si="65"/>
        <v>625636</v>
      </c>
      <c r="MF50" s="57">
        <v>17843</v>
      </c>
      <c r="MG50" s="414">
        <f t="shared" si="66"/>
        <v>233977</v>
      </c>
      <c r="MH50" s="57">
        <v>416</v>
      </c>
      <c r="MI50" s="415">
        <f t="shared" si="67"/>
        <v>10803</v>
      </c>
      <c r="MJ50" s="57">
        <v>78935</v>
      </c>
      <c r="MK50" s="414">
        <f t="shared" si="68"/>
        <v>748970</v>
      </c>
      <c r="ML50" s="57">
        <v>26835</v>
      </c>
      <c r="MM50" s="414">
        <f t="shared" si="69"/>
        <v>302543</v>
      </c>
      <c r="MN50" s="57">
        <v>587</v>
      </c>
      <c r="MO50" s="415">
        <f t="shared" si="70"/>
        <v>12017</v>
      </c>
      <c r="MP50" s="24">
        <v>92792</v>
      </c>
      <c r="MQ50" s="414">
        <f t="shared" si="71"/>
        <v>755926</v>
      </c>
      <c r="MR50" s="24">
        <v>34625</v>
      </c>
      <c r="MS50" s="414">
        <f t="shared" si="72"/>
        <v>313800</v>
      </c>
      <c r="MT50" s="57">
        <v>680</v>
      </c>
      <c r="MU50" s="415">
        <f t="shared" si="73"/>
        <v>11692</v>
      </c>
      <c r="MV50" s="57">
        <v>80414</v>
      </c>
      <c r="MW50" s="414">
        <f t="shared" si="74"/>
        <v>781866</v>
      </c>
      <c r="MX50" s="57">
        <v>30576</v>
      </c>
      <c r="MY50" s="414">
        <f t="shared" si="75"/>
        <v>343013</v>
      </c>
      <c r="MZ50" s="57">
        <v>593</v>
      </c>
      <c r="NA50" s="415">
        <f t="shared" si="76"/>
        <v>12059</v>
      </c>
      <c r="NB50" s="57">
        <v>104510</v>
      </c>
      <c r="NC50" s="57">
        <f t="shared" si="77"/>
        <v>870526</v>
      </c>
      <c r="ND50" s="57">
        <v>39469</v>
      </c>
      <c r="NE50" s="57">
        <f t="shared" si="78"/>
        <v>384042</v>
      </c>
      <c r="NF50" s="57">
        <v>755</v>
      </c>
      <c r="NG50" s="266">
        <f t="shared" si="79"/>
        <v>12960</v>
      </c>
      <c r="NH50" s="57">
        <v>63709</v>
      </c>
      <c r="NI50" s="57">
        <f t="shared" si="80"/>
        <v>527218</v>
      </c>
      <c r="NJ50" s="57">
        <v>24619</v>
      </c>
      <c r="NK50" s="57">
        <f t="shared" si="81"/>
        <v>229052</v>
      </c>
      <c r="NL50" s="57">
        <v>441</v>
      </c>
      <c r="NM50" s="57">
        <f t="shared" si="82"/>
        <v>8163</v>
      </c>
    </row>
    <row r="51" spans="2:377" s="57" customFormat="1" ht="13.8" x14ac:dyDescent="0.3">
      <c r="C51" s="351" t="s">
        <v>323</v>
      </c>
      <c r="D51" s="57">
        <v>1196847</v>
      </c>
      <c r="E51" s="57">
        <f t="shared" si="83"/>
        <v>22197569</v>
      </c>
      <c r="F51" s="57">
        <v>346710</v>
      </c>
      <c r="G51" s="57">
        <f t="shared" si="84"/>
        <v>9816456</v>
      </c>
      <c r="H51" s="57">
        <v>21</v>
      </c>
      <c r="I51" s="419">
        <f t="shared" si="85"/>
        <v>3832</v>
      </c>
      <c r="J51" s="418">
        <v>1056082</v>
      </c>
      <c r="K51" s="57">
        <f t="shared" si="86"/>
        <v>22734424</v>
      </c>
      <c r="L51" s="418">
        <v>295256</v>
      </c>
      <c r="M51" s="57">
        <f t="shared" si="87"/>
        <v>10134688</v>
      </c>
      <c r="N51" s="420">
        <v>20</v>
      </c>
      <c r="O51" s="266">
        <f t="shared" si="88"/>
        <v>4246</v>
      </c>
      <c r="P51" s="57">
        <v>1314876</v>
      </c>
      <c r="Q51" s="418">
        <f t="shared" si="89"/>
        <v>28355598</v>
      </c>
      <c r="R51" s="57">
        <v>341136</v>
      </c>
      <c r="S51" s="418">
        <f t="shared" si="90"/>
        <v>11801773</v>
      </c>
      <c r="T51" s="24">
        <v>25</v>
      </c>
      <c r="U51" s="419">
        <f t="shared" si="91"/>
        <v>4925</v>
      </c>
      <c r="V51" s="418">
        <v>950005</v>
      </c>
      <c r="W51" s="57">
        <f t="shared" si="92"/>
        <v>28761640</v>
      </c>
      <c r="X51" s="418">
        <v>210275</v>
      </c>
      <c r="Y51" s="57">
        <f t="shared" si="93"/>
        <v>11811796</v>
      </c>
      <c r="Z51" s="420">
        <v>18</v>
      </c>
      <c r="AA51" s="266">
        <f t="shared" si="94"/>
        <v>5216</v>
      </c>
      <c r="AB51" s="418">
        <v>1615531</v>
      </c>
      <c r="AC51" s="57">
        <f t="shared" si="95"/>
        <v>29773207</v>
      </c>
      <c r="AD51" s="418">
        <v>519186</v>
      </c>
      <c r="AE51" s="57">
        <f t="shared" si="96"/>
        <v>12780967</v>
      </c>
      <c r="AF51" s="420">
        <v>30</v>
      </c>
      <c r="AG51" s="266">
        <f t="shared" si="97"/>
        <v>5259</v>
      </c>
      <c r="AH51" s="57">
        <v>1877284</v>
      </c>
      <c r="AI51" s="418">
        <f t="shared" si="98"/>
        <v>30322023</v>
      </c>
      <c r="AJ51" s="57">
        <v>450950</v>
      </c>
      <c r="AK51" s="418">
        <f t="shared" si="99"/>
        <v>12316535</v>
      </c>
      <c r="AL51" s="57">
        <v>33</v>
      </c>
      <c r="AM51" s="419">
        <f t="shared" si="100"/>
        <v>5302</v>
      </c>
      <c r="AN51" s="57">
        <v>1789456</v>
      </c>
      <c r="AO51" s="418">
        <f t="shared" si="101"/>
        <v>34410732</v>
      </c>
      <c r="AP51" s="57">
        <v>615158</v>
      </c>
      <c r="AQ51" s="418">
        <f t="shared" si="102"/>
        <v>14593981</v>
      </c>
      <c r="AR51" s="57">
        <v>32</v>
      </c>
      <c r="AS51" s="419">
        <f t="shared" si="103"/>
        <v>6075</v>
      </c>
      <c r="AT51" s="57">
        <v>2433395</v>
      </c>
      <c r="AU51" s="418">
        <f t="shared" si="104"/>
        <v>36613839</v>
      </c>
      <c r="AV51" s="57">
        <v>838324</v>
      </c>
      <c r="AW51" s="418">
        <f t="shared" si="105"/>
        <v>15264068</v>
      </c>
      <c r="AX51" s="57">
        <v>44</v>
      </c>
      <c r="AY51" s="419">
        <f t="shared" si="106"/>
        <v>6239</v>
      </c>
      <c r="AZ51" s="57">
        <v>1752358</v>
      </c>
      <c r="BA51" s="418">
        <f t="shared" si="107"/>
        <v>38462162</v>
      </c>
      <c r="BB51" s="57">
        <v>470904</v>
      </c>
      <c r="BC51" s="418">
        <f t="shared" si="108"/>
        <v>15929258</v>
      </c>
      <c r="BD51" s="24">
        <v>34</v>
      </c>
      <c r="BE51" s="419">
        <f t="shared" si="109"/>
        <v>6571</v>
      </c>
      <c r="BF51" s="266"/>
      <c r="BG51" s="57">
        <v>1984870</v>
      </c>
      <c r="BH51" s="418">
        <f t="shared" si="110"/>
        <v>41787181</v>
      </c>
      <c r="BI51" s="57">
        <v>528430</v>
      </c>
      <c r="BJ51" s="418">
        <f t="shared" si="111"/>
        <v>17348197</v>
      </c>
      <c r="BK51" s="57">
        <v>37</v>
      </c>
      <c r="BL51" s="419">
        <f t="shared" si="112"/>
        <v>7062</v>
      </c>
      <c r="BM51" s="57">
        <v>1688494</v>
      </c>
      <c r="BN51" s="418">
        <f t="shared" si="113"/>
        <v>43805787</v>
      </c>
      <c r="BO51" s="57">
        <v>337220</v>
      </c>
      <c r="BP51" s="418">
        <f t="shared" si="114"/>
        <v>17347151</v>
      </c>
      <c r="BQ51" s="57">
        <v>33</v>
      </c>
      <c r="BR51" s="419">
        <f t="shared" si="115"/>
        <v>7463</v>
      </c>
      <c r="BS51" s="57">
        <v>2863527</v>
      </c>
      <c r="BT51" s="418">
        <f t="shared" si="116"/>
        <v>48161078</v>
      </c>
      <c r="BU51" s="57">
        <v>630148</v>
      </c>
      <c r="BV51" s="418">
        <f t="shared" si="117"/>
        <v>18790771</v>
      </c>
      <c r="BW51" s="57">
        <v>53</v>
      </c>
      <c r="BX51" s="419">
        <f t="shared" si="118"/>
        <v>8301</v>
      </c>
      <c r="BY51" s="57">
        <v>2061892</v>
      </c>
      <c r="BZ51" s="57">
        <f t="shared" si="119"/>
        <v>42615366</v>
      </c>
      <c r="CA51" s="57">
        <v>523559</v>
      </c>
      <c r="CB51" s="57">
        <f t="shared" si="120"/>
        <v>16374631</v>
      </c>
      <c r="CC51" s="57">
        <v>35</v>
      </c>
      <c r="CD51" s="266">
        <f t="shared" si="121"/>
        <v>7273</v>
      </c>
      <c r="CE51" s="418">
        <v>1451730</v>
      </c>
      <c r="CF51" s="57">
        <f t="shared" si="122"/>
        <v>41165299</v>
      </c>
      <c r="CG51" s="418">
        <v>249948</v>
      </c>
      <c r="CH51" s="57">
        <f t="shared" si="123"/>
        <v>15229471</v>
      </c>
      <c r="CI51" s="420">
        <v>26</v>
      </c>
      <c r="CJ51" s="266">
        <f t="shared" si="124"/>
        <v>7466</v>
      </c>
      <c r="CK51" s="57">
        <v>550835</v>
      </c>
      <c r="CL51" s="57">
        <f t="shared" si="125"/>
        <v>38640498</v>
      </c>
      <c r="CM51" s="57">
        <v>191736</v>
      </c>
      <c r="CN51" s="57">
        <f t="shared" si="126"/>
        <v>14076407</v>
      </c>
      <c r="CO51" s="57">
        <v>10</v>
      </c>
      <c r="CP51" s="266">
        <f t="shared" si="127"/>
        <v>7327</v>
      </c>
      <c r="CQ51" s="418">
        <v>1585832</v>
      </c>
      <c r="CR51" s="57">
        <f t="shared" si="128"/>
        <v>44817931</v>
      </c>
      <c r="CS51" s="418">
        <v>271377</v>
      </c>
      <c r="CT51" s="57">
        <f t="shared" si="129"/>
        <v>15771489</v>
      </c>
      <c r="CU51" s="420">
        <v>28</v>
      </c>
      <c r="CV51" s="266">
        <f t="shared" si="130"/>
        <v>8208</v>
      </c>
      <c r="CW51" s="418">
        <v>2582481</v>
      </c>
      <c r="CX51" s="57">
        <f t="shared" si="131"/>
        <v>45400826</v>
      </c>
      <c r="CY51" s="418">
        <v>397885</v>
      </c>
      <c r="CZ51" s="57">
        <f t="shared" si="132"/>
        <v>16234013</v>
      </c>
      <c r="DA51" s="420">
        <v>48</v>
      </c>
      <c r="DB51" s="266">
        <f t="shared" si="133"/>
        <v>8090</v>
      </c>
      <c r="DC51" s="418">
        <v>2350952</v>
      </c>
      <c r="DD51" s="57">
        <f t="shared" si="19"/>
        <v>49285850</v>
      </c>
      <c r="DE51" s="418">
        <v>501946</v>
      </c>
      <c r="DF51" s="57">
        <f t="shared" si="134"/>
        <v>17467618</v>
      </c>
      <c r="DG51" s="420">
        <v>38</v>
      </c>
      <c r="DH51" s="266">
        <f t="shared" si="135"/>
        <v>8834</v>
      </c>
      <c r="DI51" s="418">
        <v>1836001</v>
      </c>
      <c r="DJ51" s="57">
        <f t="shared" si="136"/>
        <v>48724632</v>
      </c>
      <c r="DK51" s="418">
        <v>382882</v>
      </c>
      <c r="DL51" s="57">
        <f t="shared" si="137"/>
        <v>17200738</v>
      </c>
      <c r="DM51" s="420">
        <v>34</v>
      </c>
      <c r="DN51" s="266">
        <f t="shared" si="138"/>
        <v>8731</v>
      </c>
      <c r="DO51" s="418">
        <v>2069312</v>
      </c>
      <c r="DP51" s="57">
        <f t="shared" si="139"/>
        <v>50726259</v>
      </c>
      <c r="DQ51" s="418">
        <v>444940</v>
      </c>
      <c r="DR51" s="57">
        <f t="shared" si="140"/>
        <v>17920262</v>
      </c>
      <c r="DS51" s="420">
        <v>38</v>
      </c>
      <c r="DT51" s="266">
        <f t="shared" si="141"/>
        <v>9006</v>
      </c>
      <c r="DU51" s="418">
        <v>2249368</v>
      </c>
      <c r="DV51" s="57">
        <f t="shared" si="142"/>
        <v>54582291</v>
      </c>
      <c r="DW51" s="418">
        <v>300142</v>
      </c>
      <c r="DX51" s="57">
        <f t="shared" si="143"/>
        <v>18958866</v>
      </c>
      <c r="DY51" s="420">
        <v>41</v>
      </c>
      <c r="DZ51" s="375">
        <f t="shared" si="144"/>
        <v>9603</v>
      </c>
      <c r="EA51" s="418">
        <v>2526044</v>
      </c>
      <c r="EB51" s="57">
        <f t="shared" si="145"/>
        <v>61007474</v>
      </c>
      <c r="EC51" s="418">
        <v>534884</v>
      </c>
      <c r="ED51" s="57">
        <f t="shared" si="146"/>
        <v>20891000</v>
      </c>
      <c r="EE51" s="420">
        <v>45</v>
      </c>
      <c r="EF51" s="266">
        <f t="shared" si="147"/>
        <v>10208</v>
      </c>
      <c r="EG51" s="183" t="s">
        <v>324</v>
      </c>
      <c r="EH51" s="418">
        <v>2090357</v>
      </c>
      <c r="EI51" s="57">
        <f t="shared" si="20"/>
        <v>53127126</v>
      </c>
      <c r="EJ51" s="418">
        <v>479614</v>
      </c>
      <c r="EK51" s="57">
        <f t="shared" si="21"/>
        <v>18589625</v>
      </c>
      <c r="EL51" s="420">
        <v>39</v>
      </c>
      <c r="EM51" s="266">
        <f t="shared" si="22"/>
        <v>8118</v>
      </c>
      <c r="EN51" s="57">
        <v>1628960</v>
      </c>
      <c r="EO51" s="418">
        <f t="shared" si="23"/>
        <v>53620142</v>
      </c>
      <c r="EP51" s="57">
        <v>275291</v>
      </c>
      <c r="EQ51" s="418">
        <f t="shared" si="24"/>
        <v>18524804</v>
      </c>
      <c r="ER51" s="24">
        <v>28</v>
      </c>
      <c r="ES51" s="419">
        <f t="shared" si="25"/>
        <v>7619</v>
      </c>
      <c r="ET51" s="418">
        <v>2505012</v>
      </c>
      <c r="EU51" s="57">
        <f t="shared" si="26"/>
        <v>52615758</v>
      </c>
      <c r="EV51" s="418">
        <v>665804</v>
      </c>
      <c r="EW51" s="57">
        <f t="shared" si="27"/>
        <v>18365323</v>
      </c>
      <c r="EX51" s="420">
        <v>43</v>
      </c>
      <c r="EY51" s="266">
        <f t="shared" si="28"/>
        <v>7903</v>
      </c>
      <c r="EZ51" s="418">
        <v>1853852</v>
      </c>
      <c r="FA51" s="57">
        <f t="shared" si="29"/>
        <v>54232300</v>
      </c>
      <c r="FB51" s="418">
        <v>466841</v>
      </c>
      <c r="FC51" s="57">
        <f t="shared" si="30"/>
        <v>19672669</v>
      </c>
      <c r="FD51" s="420">
        <v>33</v>
      </c>
      <c r="FE51" s="266">
        <f t="shared" si="31"/>
        <v>8257</v>
      </c>
      <c r="FF51" s="418">
        <v>2767591</v>
      </c>
      <c r="FG51" s="57">
        <f t="shared" si="32"/>
        <v>64964213</v>
      </c>
      <c r="FH51" s="418">
        <v>672608</v>
      </c>
      <c r="FI51" s="57">
        <f t="shared" si="33"/>
        <v>22635519</v>
      </c>
      <c r="FJ51" s="420">
        <v>48</v>
      </c>
      <c r="FK51" s="266">
        <f t="shared" si="34"/>
        <v>9670</v>
      </c>
      <c r="FL51" s="57">
        <v>2326562</v>
      </c>
      <c r="FM51" s="418">
        <f t="shared" si="35"/>
        <v>62638909</v>
      </c>
      <c r="FN51" s="57">
        <v>534386</v>
      </c>
      <c r="FO51" s="418">
        <f t="shared" si="36"/>
        <v>22118333</v>
      </c>
      <c r="FP51" s="24">
        <v>42</v>
      </c>
      <c r="FQ51" s="419">
        <f t="shared" si="37"/>
        <v>9221</v>
      </c>
      <c r="FR51" s="418">
        <v>3958859</v>
      </c>
      <c r="FS51" s="57">
        <f t="shared" si="38"/>
        <v>75893373</v>
      </c>
      <c r="FT51" s="418">
        <v>892515</v>
      </c>
      <c r="FU51" s="57">
        <f t="shared" si="39"/>
        <v>26200168</v>
      </c>
      <c r="FV51" s="420">
        <v>70</v>
      </c>
      <c r="FW51" s="266">
        <f t="shared" si="40"/>
        <v>10886</v>
      </c>
      <c r="FX51" s="57">
        <v>3450283</v>
      </c>
      <c r="FY51" s="418">
        <f t="shared" si="41"/>
        <v>80422152</v>
      </c>
      <c r="FZ51" s="57">
        <v>853662</v>
      </c>
      <c r="GA51" s="418">
        <f t="shared" si="42"/>
        <v>27149467</v>
      </c>
      <c r="GB51" s="57">
        <v>60</v>
      </c>
      <c r="GC51" s="419">
        <f t="shared" si="43"/>
        <v>11955</v>
      </c>
      <c r="GD51" s="418">
        <v>3418893</v>
      </c>
      <c r="GE51" s="57">
        <f t="shared" si="44"/>
        <v>85809105</v>
      </c>
      <c r="GF51" s="418">
        <v>639858</v>
      </c>
      <c r="GG51" s="57">
        <f t="shared" si="45"/>
        <v>28560841</v>
      </c>
      <c r="GH51" s="420">
        <v>61</v>
      </c>
      <c r="GI51" s="266">
        <f t="shared" si="46"/>
        <v>12229</v>
      </c>
      <c r="GJ51" s="57">
        <v>3797694</v>
      </c>
      <c r="GK51" s="418">
        <f t="shared" si="47"/>
        <v>98426786</v>
      </c>
      <c r="GL51" s="57">
        <v>905722</v>
      </c>
      <c r="GM51" s="418">
        <f t="shared" si="48"/>
        <v>33337751</v>
      </c>
      <c r="GN51" s="57">
        <v>69</v>
      </c>
      <c r="GO51" s="419">
        <f t="shared" si="49"/>
        <v>13814</v>
      </c>
      <c r="GP51" s="57">
        <v>6237198</v>
      </c>
      <c r="GQ51" s="418">
        <f t="shared" si="50"/>
        <v>112400876</v>
      </c>
      <c r="GR51" s="57">
        <v>1516642</v>
      </c>
      <c r="GS51" s="418">
        <f t="shared" si="51"/>
        <v>40364399</v>
      </c>
      <c r="GT51" s="57">
        <v>110</v>
      </c>
      <c r="GU51" s="419">
        <f t="shared" si="52"/>
        <v>15508</v>
      </c>
      <c r="GV51" s="57">
        <v>6917068</v>
      </c>
      <c r="GW51" s="418">
        <f t="shared" si="53"/>
        <v>120665679</v>
      </c>
      <c r="GX51" s="57">
        <v>1681584</v>
      </c>
      <c r="GY51" s="418">
        <f t="shared" si="54"/>
        <v>46368620</v>
      </c>
      <c r="GZ51" s="57">
        <v>119</v>
      </c>
      <c r="HA51" s="419">
        <f t="shared" si="55"/>
        <v>16079</v>
      </c>
      <c r="HB51" s="57">
        <v>7572577</v>
      </c>
      <c r="HC51" s="418">
        <f t="shared" si="56"/>
        <v>148537696</v>
      </c>
      <c r="HD51" s="57">
        <v>2199299</v>
      </c>
      <c r="HE51" s="418">
        <f t="shared" si="57"/>
        <v>58442764</v>
      </c>
      <c r="HF51" s="57">
        <v>135</v>
      </c>
      <c r="HG51" s="419">
        <f t="shared" si="58"/>
        <v>19429</v>
      </c>
      <c r="HH51" s="57">
        <v>9065286</v>
      </c>
      <c r="HI51" s="418">
        <f t="shared" si="148"/>
        <v>156245113</v>
      </c>
      <c r="HJ51" s="57">
        <v>2676194</v>
      </c>
      <c r="HK51" s="418">
        <f t="shared" si="149"/>
        <v>61432910</v>
      </c>
      <c r="HL51" s="57">
        <v>164</v>
      </c>
      <c r="HM51" s="419">
        <f t="shared" si="59"/>
        <v>19357</v>
      </c>
      <c r="HN51" s="386" t="s">
        <v>323</v>
      </c>
      <c r="HO51" s="57">
        <v>11333042</v>
      </c>
      <c r="HP51" s="57">
        <f t="shared" si="150"/>
        <v>142267181</v>
      </c>
      <c r="HQ51" s="57">
        <v>3513902</v>
      </c>
      <c r="HR51" s="57">
        <f t="shared" si="151"/>
        <v>53490355</v>
      </c>
      <c r="HS51" s="57">
        <v>201</v>
      </c>
      <c r="HT51" s="266">
        <f t="shared" si="152"/>
        <v>12562</v>
      </c>
      <c r="HU51" s="57">
        <v>12316006</v>
      </c>
      <c r="HV51" s="57">
        <f t="shared" si="153"/>
        <v>139368139</v>
      </c>
      <c r="HW51" s="57">
        <v>4183758</v>
      </c>
      <c r="HX51" s="57">
        <f t="shared" si="154"/>
        <v>54797081</v>
      </c>
      <c r="HY51" s="57">
        <v>223</v>
      </c>
      <c r="HZ51" s="266">
        <f t="shared" si="155"/>
        <v>10742</v>
      </c>
      <c r="IA51" s="183" t="s">
        <v>286</v>
      </c>
      <c r="IB51" s="57">
        <v>12096465</v>
      </c>
      <c r="IC51" s="57">
        <f t="shared" si="156"/>
        <v>164153693</v>
      </c>
      <c r="ID51" s="57">
        <v>3653647</v>
      </c>
      <c r="IE51" s="57">
        <f t="shared" si="157"/>
        <v>62685555</v>
      </c>
      <c r="IF51" s="57">
        <v>219</v>
      </c>
      <c r="IG51" s="266">
        <f t="shared" si="158"/>
        <v>12397</v>
      </c>
      <c r="IH51" s="24">
        <v>14179761</v>
      </c>
      <c r="II51" s="24">
        <f t="shared" si="159"/>
        <v>177707959</v>
      </c>
      <c r="IJ51" s="24">
        <v>5112947</v>
      </c>
      <c r="IK51" s="24">
        <f t="shared" si="160"/>
        <v>68816140</v>
      </c>
      <c r="IL51" s="24">
        <v>250</v>
      </c>
      <c r="IM51" s="375">
        <f t="shared" si="161"/>
        <v>13167</v>
      </c>
      <c r="IN51" s="57">
        <v>12491054</v>
      </c>
      <c r="IO51" s="57">
        <f t="shared" si="162"/>
        <v>155422191</v>
      </c>
      <c r="IP51" s="57">
        <v>3593418</v>
      </c>
      <c r="IQ51" s="57">
        <f t="shared" si="163"/>
        <v>58359469</v>
      </c>
      <c r="IR51" s="57">
        <v>224</v>
      </c>
      <c r="IS51" s="266">
        <f t="shared" si="164"/>
        <v>11408</v>
      </c>
      <c r="IT51" s="24">
        <v>15619791</v>
      </c>
      <c r="IU51" s="24">
        <f t="shared" si="165"/>
        <v>172002515</v>
      </c>
      <c r="IV51" s="24">
        <v>5328793</v>
      </c>
      <c r="IW51" s="24">
        <f t="shared" si="166"/>
        <v>66117969</v>
      </c>
      <c r="IX51" s="24">
        <v>335</v>
      </c>
      <c r="IY51" s="266">
        <f t="shared" si="167"/>
        <v>13339</v>
      </c>
      <c r="IZ51" s="24">
        <v>15723547</v>
      </c>
      <c r="JA51" s="24">
        <f t="shared" si="168"/>
        <v>171916976</v>
      </c>
      <c r="JB51" s="57">
        <v>4995344</v>
      </c>
      <c r="JC51" s="57">
        <f t="shared" si="169"/>
        <v>66656543</v>
      </c>
      <c r="JD51" s="57">
        <v>338</v>
      </c>
      <c r="JE51" s="266">
        <f t="shared" si="170"/>
        <v>13517</v>
      </c>
      <c r="JF51" s="57">
        <v>17365333</v>
      </c>
      <c r="JG51" s="57">
        <f t="shared" si="171"/>
        <v>204180788</v>
      </c>
      <c r="JH51" s="57">
        <v>5481177</v>
      </c>
      <c r="JI51" s="57">
        <f t="shared" si="172"/>
        <v>77216661</v>
      </c>
      <c r="JJ51" s="57">
        <v>372</v>
      </c>
      <c r="JK51" s="375">
        <f t="shared" si="173"/>
        <v>15668</v>
      </c>
      <c r="JL51" s="57">
        <v>16884062</v>
      </c>
      <c r="JM51" s="57">
        <f t="shared" si="174"/>
        <v>203892434</v>
      </c>
      <c r="JN51" s="57">
        <v>4769298</v>
      </c>
      <c r="JO51" s="57">
        <f t="shared" si="175"/>
        <v>76182675</v>
      </c>
      <c r="JP51" s="57">
        <v>366</v>
      </c>
      <c r="JQ51" s="266">
        <f t="shared" si="176"/>
        <v>15723</v>
      </c>
      <c r="JR51" s="183" t="s">
        <v>286</v>
      </c>
      <c r="JS51" s="24">
        <v>21532</v>
      </c>
      <c r="JT51" s="24">
        <f t="shared" si="177"/>
        <v>222672</v>
      </c>
      <c r="JU51" s="24">
        <v>6496</v>
      </c>
      <c r="JV51" s="24">
        <f t="shared" si="178"/>
        <v>87804</v>
      </c>
      <c r="JW51" s="57">
        <v>462</v>
      </c>
      <c r="JX51" s="266">
        <f t="shared" si="179"/>
        <v>16694</v>
      </c>
      <c r="JY51" s="183" t="s">
        <v>325</v>
      </c>
      <c r="JZ51" s="414">
        <v>44573</v>
      </c>
      <c r="KA51" s="57">
        <f t="shared" si="180"/>
        <v>383956</v>
      </c>
      <c r="KB51" s="414">
        <v>12509</v>
      </c>
      <c r="KC51" s="57">
        <f t="shared" si="181"/>
        <v>130524</v>
      </c>
      <c r="KD51" s="416">
        <v>480</v>
      </c>
      <c r="KE51" s="375">
        <f t="shared" si="182"/>
        <v>11339</v>
      </c>
      <c r="KF51" s="57">
        <v>45577</v>
      </c>
      <c r="KG51" s="414">
        <f t="shared" si="183"/>
        <v>367235</v>
      </c>
      <c r="KH51" s="57">
        <v>14432</v>
      </c>
      <c r="KI51" s="414">
        <f t="shared" si="184"/>
        <v>128034</v>
      </c>
      <c r="KJ51" s="57">
        <v>493</v>
      </c>
      <c r="KK51" s="415">
        <f t="shared" si="185"/>
        <v>9852</v>
      </c>
      <c r="KL51" s="57">
        <v>51291</v>
      </c>
      <c r="KM51" s="414">
        <f t="shared" si="186"/>
        <v>411028</v>
      </c>
      <c r="KN51" s="57">
        <v>16768</v>
      </c>
      <c r="KO51" s="414">
        <f t="shared" si="187"/>
        <v>144271</v>
      </c>
      <c r="KP51" s="57">
        <v>558</v>
      </c>
      <c r="KQ51" s="415">
        <f t="shared" si="60"/>
        <v>10778</v>
      </c>
      <c r="KR51" s="24">
        <v>78585</v>
      </c>
      <c r="KS51" s="414">
        <f t="shared" si="188"/>
        <v>511875</v>
      </c>
      <c r="KT51" s="24">
        <v>23381</v>
      </c>
      <c r="KU51" s="414">
        <f t="shared" si="189"/>
        <v>171107</v>
      </c>
      <c r="KV51" s="24">
        <v>845</v>
      </c>
      <c r="KW51" s="415">
        <f t="shared" si="190"/>
        <v>12850</v>
      </c>
      <c r="KX51" s="57">
        <v>72154</v>
      </c>
      <c r="KY51" s="414">
        <f t="shared" si="191"/>
        <v>487956</v>
      </c>
      <c r="KZ51" s="57">
        <v>20451</v>
      </c>
      <c r="LA51" s="414">
        <f t="shared" si="192"/>
        <v>165412</v>
      </c>
      <c r="LB51" s="24">
        <v>777</v>
      </c>
      <c r="LC51" s="415">
        <f t="shared" si="193"/>
        <v>12457</v>
      </c>
      <c r="LD51" s="183" t="s">
        <v>326</v>
      </c>
      <c r="LE51" s="57">
        <v>106036</v>
      </c>
      <c r="LF51" s="24">
        <f t="shared" si="194"/>
        <v>805029</v>
      </c>
      <c r="LG51" s="57">
        <v>28932</v>
      </c>
      <c r="LH51" s="24">
        <f t="shared" si="195"/>
        <v>268705</v>
      </c>
      <c r="LI51" s="57">
        <v>616</v>
      </c>
      <c r="LJ51" s="266">
        <f t="shared" si="61"/>
        <v>15735</v>
      </c>
      <c r="LK51" s="57">
        <v>94732</v>
      </c>
      <c r="LL51" s="57">
        <f t="shared" si="196"/>
        <v>774549</v>
      </c>
      <c r="LM51" s="57">
        <v>24017</v>
      </c>
      <c r="LN51" s="57">
        <f t="shared" si="197"/>
        <v>256272</v>
      </c>
      <c r="LO51" s="24">
        <v>553</v>
      </c>
      <c r="LP51" s="375">
        <f t="shared" si="198"/>
        <v>15978</v>
      </c>
      <c r="LQ51" s="57">
        <v>92899</v>
      </c>
      <c r="LR51" s="418">
        <f t="shared" si="199"/>
        <v>843445</v>
      </c>
      <c r="LS51" s="57">
        <v>22006</v>
      </c>
      <c r="LT51" s="418">
        <f t="shared" si="200"/>
        <v>292946</v>
      </c>
      <c r="LU51" s="57">
        <v>540</v>
      </c>
      <c r="LV51" s="419">
        <f t="shared" si="201"/>
        <v>17987</v>
      </c>
      <c r="LW51" s="160" t="s">
        <v>327</v>
      </c>
      <c r="LX51" s="57">
        <v>31820</v>
      </c>
      <c r="LY51" s="57">
        <f t="shared" si="62"/>
        <v>736813</v>
      </c>
      <c r="LZ51" s="24">
        <v>9488</v>
      </c>
      <c r="MA51" s="57">
        <f t="shared" si="63"/>
        <v>276436</v>
      </c>
      <c r="MB51" s="24">
        <v>208</v>
      </c>
      <c r="MC51" s="266">
        <f t="shared" si="64"/>
        <v>15924</v>
      </c>
      <c r="MD51" s="414">
        <v>44469</v>
      </c>
      <c r="ME51" s="57">
        <f t="shared" si="65"/>
        <v>670105</v>
      </c>
      <c r="MF51" s="414">
        <v>13867</v>
      </c>
      <c r="MG51" s="57">
        <f t="shared" si="66"/>
        <v>247844</v>
      </c>
      <c r="MH51" s="416">
        <v>286</v>
      </c>
      <c r="MI51" s="266">
        <f t="shared" si="67"/>
        <v>11089</v>
      </c>
      <c r="MJ51" s="414">
        <v>55171</v>
      </c>
      <c r="MK51" s="57">
        <f t="shared" si="68"/>
        <v>804141</v>
      </c>
      <c r="ML51" s="414">
        <v>17760</v>
      </c>
      <c r="MM51" s="57">
        <f t="shared" si="69"/>
        <v>320303</v>
      </c>
      <c r="MN51" s="416">
        <v>358</v>
      </c>
      <c r="MO51" s="266">
        <f t="shared" si="70"/>
        <v>12375</v>
      </c>
      <c r="MP51" s="414">
        <v>66695</v>
      </c>
      <c r="MQ51" s="57">
        <f t="shared" si="71"/>
        <v>822621</v>
      </c>
      <c r="MR51" s="414">
        <v>25500</v>
      </c>
      <c r="MS51" s="57">
        <f t="shared" si="72"/>
        <v>339300</v>
      </c>
      <c r="MT51" s="416">
        <v>425</v>
      </c>
      <c r="MU51" s="266">
        <f t="shared" si="73"/>
        <v>12117</v>
      </c>
      <c r="MV51" s="414">
        <v>68423</v>
      </c>
      <c r="MW51" s="57">
        <f t="shared" si="74"/>
        <v>850289</v>
      </c>
      <c r="MX51" s="414">
        <v>26687</v>
      </c>
      <c r="MY51" s="57">
        <f t="shared" si="75"/>
        <v>369700</v>
      </c>
      <c r="MZ51" s="416">
        <v>435</v>
      </c>
      <c r="NA51" s="266">
        <f t="shared" si="76"/>
        <v>12494</v>
      </c>
      <c r="NB51" s="57">
        <v>83944</v>
      </c>
      <c r="NC51" s="414">
        <f t="shared" si="77"/>
        <v>954470</v>
      </c>
      <c r="ND51" s="57">
        <v>30759</v>
      </c>
      <c r="NE51" s="414">
        <f t="shared" si="78"/>
        <v>414801</v>
      </c>
      <c r="NF51" s="57">
        <v>523</v>
      </c>
      <c r="NG51" s="415">
        <f t="shared" si="79"/>
        <v>13483</v>
      </c>
      <c r="NH51" s="57">
        <v>59180</v>
      </c>
      <c r="NI51" s="57">
        <f t="shared" si="80"/>
        <v>586398</v>
      </c>
      <c r="NJ51" s="57">
        <v>21202</v>
      </c>
      <c r="NK51" s="57">
        <f t="shared" si="81"/>
        <v>250254</v>
      </c>
      <c r="NL51" s="57">
        <v>362</v>
      </c>
      <c r="NM51" s="57">
        <f t="shared" si="82"/>
        <v>8525</v>
      </c>
    </row>
    <row r="52" spans="2:377" s="57" customFormat="1" ht="13.8" x14ac:dyDescent="0.3">
      <c r="C52" s="351" t="s">
        <v>328</v>
      </c>
      <c r="D52" s="57">
        <v>951444</v>
      </c>
      <c r="E52" s="57">
        <f t="shared" si="83"/>
        <v>23149013</v>
      </c>
      <c r="F52" s="57">
        <v>249886</v>
      </c>
      <c r="G52" s="57">
        <f t="shared" si="84"/>
        <v>10066342</v>
      </c>
      <c r="H52" s="420">
        <v>15</v>
      </c>
      <c r="I52" s="266">
        <f t="shared" si="85"/>
        <v>3847</v>
      </c>
      <c r="J52" s="57">
        <v>448544</v>
      </c>
      <c r="K52" s="57">
        <f t="shared" si="86"/>
        <v>23182968</v>
      </c>
      <c r="L52" s="57">
        <v>137900</v>
      </c>
      <c r="M52" s="57">
        <f t="shared" si="87"/>
        <v>10272588</v>
      </c>
      <c r="N52" s="57">
        <v>7</v>
      </c>
      <c r="O52" s="266">
        <f t="shared" si="88"/>
        <v>4253</v>
      </c>
      <c r="P52" s="418">
        <v>588922</v>
      </c>
      <c r="Q52" s="57">
        <f t="shared" si="89"/>
        <v>28944520</v>
      </c>
      <c r="R52" s="418">
        <v>128122</v>
      </c>
      <c r="S52" s="57">
        <f t="shared" si="90"/>
        <v>11929895</v>
      </c>
      <c r="T52" s="420">
        <v>8</v>
      </c>
      <c r="U52" s="266">
        <f t="shared" si="91"/>
        <v>4933</v>
      </c>
      <c r="V52" s="57">
        <v>875579</v>
      </c>
      <c r="W52" s="57">
        <f t="shared" si="92"/>
        <v>29637219</v>
      </c>
      <c r="X52" s="57">
        <v>188836</v>
      </c>
      <c r="Y52" s="57">
        <f t="shared" si="93"/>
        <v>12000632</v>
      </c>
      <c r="Z52" s="57">
        <v>13</v>
      </c>
      <c r="AA52" s="266">
        <f t="shared" si="94"/>
        <v>5229</v>
      </c>
      <c r="AB52" s="57">
        <v>1111334</v>
      </c>
      <c r="AC52" s="57">
        <f t="shared" si="95"/>
        <v>30884541</v>
      </c>
      <c r="AD52" s="57">
        <v>233575</v>
      </c>
      <c r="AE52" s="57">
        <f t="shared" si="96"/>
        <v>13014542</v>
      </c>
      <c r="AF52" s="57">
        <v>17</v>
      </c>
      <c r="AG52" s="266">
        <f t="shared" si="97"/>
        <v>5276</v>
      </c>
      <c r="AH52" s="418">
        <v>1607159</v>
      </c>
      <c r="AI52" s="57">
        <f t="shared" si="98"/>
        <v>31929182</v>
      </c>
      <c r="AJ52" s="418">
        <v>365787</v>
      </c>
      <c r="AK52" s="57">
        <f t="shared" si="99"/>
        <v>12682322</v>
      </c>
      <c r="AL52" s="420">
        <v>13</v>
      </c>
      <c r="AM52" s="266">
        <f t="shared" si="100"/>
        <v>5315</v>
      </c>
      <c r="AN52" s="418">
        <v>1269962</v>
      </c>
      <c r="AO52" s="57">
        <f t="shared" si="101"/>
        <v>35680694</v>
      </c>
      <c r="AP52" s="418">
        <v>442619</v>
      </c>
      <c r="AQ52" s="57">
        <f t="shared" si="102"/>
        <v>15036600</v>
      </c>
      <c r="AR52" s="420">
        <v>18</v>
      </c>
      <c r="AS52" s="266">
        <f t="shared" si="103"/>
        <v>6093</v>
      </c>
      <c r="AT52" s="418">
        <v>954581</v>
      </c>
      <c r="AU52" s="57">
        <f t="shared" si="104"/>
        <v>37568420</v>
      </c>
      <c r="AV52" s="418">
        <v>329156</v>
      </c>
      <c r="AW52" s="57">
        <f t="shared" si="105"/>
        <v>15593224</v>
      </c>
      <c r="AX52" s="420">
        <v>15</v>
      </c>
      <c r="AY52" s="266">
        <f t="shared" si="106"/>
        <v>6254</v>
      </c>
      <c r="AZ52" s="418">
        <v>939520</v>
      </c>
      <c r="BA52" s="57">
        <f t="shared" si="107"/>
        <v>39401682</v>
      </c>
      <c r="BB52" s="418">
        <v>348718</v>
      </c>
      <c r="BC52" s="57">
        <f t="shared" si="108"/>
        <v>16277976</v>
      </c>
      <c r="BD52" s="420">
        <v>13</v>
      </c>
      <c r="BE52" s="266">
        <f t="shared" si="109"/>
        <v>6584</v>
      </c>
      <c r="BF52" s="266"/>
      <c r="BG52" s="418">
        <v>1717072</v>
      </c>
      <c r="BH52" s="57">
        <f t="shared" si="110"/>
        <v>43504253</v>
      </c>
      <c r="BI52" s="418">
        <v>340225</v>
      </c>
      <c r="BJ52" s="57">
        <f t="shared" si="111"/>
        <v>17688422</v>
      </c>
      <c r="BK52" s="420">
        <v>18</v>
      </c>
      <c r="BL52" s="266">
        <f t="shared" si="112"/>
        <v>7080</v>
      </c>
      <c r="BM52" s="418">
        <v>2001429</v>
      </c>
      <c r="BN52" s="57">
        <f t="shared" si="113"/>
        <v>45807216</v>
      </c>
      <c r="BO52" s="418">
        <v>448984</v>
      </c>
      <c r="BP52" s="57">
        <f t="shared" si="114"/>
        <v>17796135</v>
      </c>
      <c r="BQ52" s="420">
        <v>24</v>
      </c>
      <c r="BR52" s="266">
        <f t="shared" si="115"/>
        <v>7487</v>
      </c>
      <c r="BS52" s="418">
        <v>1833938</v>
      </c>
      <c r="BT52" s="57">
        <f t="shared" si="116"/>
        <v>49995016</v>
      </c>
      <c r="BU52" s="418">
        <v>414921</v>
      </c>
      <c r="BV52" s="57">
        <f t="shared" si="117"/>
        <v>19205692</v>
      </c>
      <c r="BW52" s="420">
        <v>22</v>
      </c>
      <c r="BX52" s="266">
        <f t="shared" si="118"/>
        <v>8323</v>
      </c>
      <c r="BY52" s="57">
        <v>1416829</v>
      </c>
      <c r="BZ52" s="418">
        <f t="shared" si="119"/>
        <v>44032195</v>
      </c>
      <c r="CA52" s="57">
        <v>360551</v>
      </c>
      <c r="CB52" s="418">
        <f t="shared" si="120"/>
        <v>16735182</v>
      </c>
      <c r="CC52" s="57">
        <v>20</v>
      </c>
      <c r="CD52" s="419">
        <f t="shared" si="121"/>
        <v>7293</v>
      </c>
      <c r="CE52" s="57">
        <v>1520379</v>
      </c>
      <c r="CF52" s="57">
        <f t="shared" si="122"/>
        <v>42685678</v>
      </c>
      <c r="CG52" s="57">
        <v>403887</v>
      </c>
      <c r="CH52" s="57">
        <f t="shared" si="123"/>
        <v>15633358</v>
      </c>
      <c r="CI52" s="57">
        <v>22</v>
      </c>
      <c r="CJ52" s="266">
        <f t="shared" si="124"/>
        <v>7488</v>
      </c>
      <c r="CK52" s="57">
        <v>736156</v>
      </c>
      <c r="CL52" s="57">
        <f t="shared" si="125"/>
        <v>39376654</v>
      </c>
      <c r="CM52" s="57">
        <v>111904</v>
      </c>
      <c r="CN52" s="57">
        <f t="shared" si="126"/>
        <v>14188311</v>
      </c>
      <c r="CO52" s="57">
        <v>10</v>
      </c>
      <c r="CP52" s="266">
        <f t="shared" si="127"/>
        <v>7337</v>
      </c>
      <c r="CQ52" s="57">
        <v>1937621</v>
      </c>
      <c r="CR52" s="57">
        <f t="shared" si="128"/>
        <v>46755552</v>
      </c>
      <c r="CS52" s="57">
        <v>301733</v>
      </c>
      <c r="CT52" s="57">
        <f t="shared" si="129"/>
        <v>16073222</v>
      </c>
      <c r="CU52" s="57">
        <v>29</v>
      </c>
      <c r="CV52" s="266">
        <f t="shared" si="130"/>
        <v>8237</v>
      </c>
      <c r="CW52" s="57">
        <v>2117682</v>
      </c>
      <c r="CX52" s="57">
        <f t="shared" si="131"/>
        <v>47518508</v>
      </c>
      <c r="CY52" s="57">
        <v>445283</v>
      </c>
      <c r="CZ52" s="57">
        <f t="shared" si="132"/>
        <v>16679296</v>
      </c>
      <c r="DA52" s="57">
        <v>28</v>
      </c>
      <c r="DB52" s="266">
        <f t="shared" si="133"/>
        <v>8118</v>
      </c>
      <c r="DC52" s="57">
        <v>1089955</v>
      </c>
      <c r="DD52" s="57">
        <f t="shared" si="19"/>
        <v>50375805</v>
      </c>
      <c r="DE52" s="57">
        <v>204788</v>
      </c>
      <c r="DF52" s="57">
        <f t="shared" si="134"/>
        <v>17672406</v>
      </c>
      <c r="DG52" s="57">
        <v>16</v>
      </c>
      <c r="DH52" s="266">
        <f t="shared" si="135"/>
        <v>8850</v>
      </c>
      <c r="DI52" s="57">
        <v>1369704</v>
      </c>
      <c r="DJ52" s="57">
        <f t="shared" si="136"/>
        <v>50094336</v>
      </c>
      <c r="DK52" s="57">
        <v>250482</v>
      </c>
      <c r="DL52" s="57">
        <f t="shared" si="137"/>
        <v>17451220</v>
      </c>
      <c r="DM52" s="57">
        <v>19</v>
      </c>
      <c r="DN52" s="266">
        <f t="shared" si="138"/>
        <v>8750</v>
      </c>
      <c r="DO52" s="57">
        <v>1879558</v>
      </c>
      <c r="DP52" s="57">
        <f t="shared" si="139"/>
        <v>52605817</v>
      </c>
      <c r="DQ52" s="57">
        <v>275009</v>
      </c>
      <c r="DR52" s="57">
        <f t="shared" si="140"/>
        <v>18195271</v>
      </c>
      <c r="DS52" s="57">
        <v>28</v>
      </c>
      <c r="DT52" s="266">
        <f t="shared" si="141"/>
        <v>9034</v>
      </c>
      <c r="DU52" s="57">
        <v>1197974</v>
      </c>
      <c r="DV52" s="57">
        <f t="shared" si="142"/>
        <v>55780265</v>
      </c>
      <c r="DW52" s="57">
        <v>150048</v>
      </c>
      <c r="DX52" s="57">
        <f t="shared" si="143"/>
        <v>19108914</v>
      </c>
      <c r="DY52" s="57">
        <v>18</v>
      </c>
      <c r="DZ52" s="266">
        <f t="shared" si="144"/>
        <v>9621</v>
      </c>
      <c r="EA52" s="57">
        <v>2157729</v>
      </c>
      <c r="EB52" s="57">
        <f t="shared" si="145"/>
        <v>63165203</v>
      </c>
      <c r="EC52" s="57">
        <v>564496</v>
      </c>
      <c r="ED52" s="57">
        <f t="shared" si="146"/>
        <v>21455496</v>
      </c>
      <c r="EE52" s="57">
        <v>31</v>
      </c>
      <c r="EF52" s="266">
        <f t="shared" si="147"/>
        <v>10239</v>
      </c>
      <c r="EG52" s="183" t="s">
        <v>329</v>
      </c>
      <c r="EH52" s="57">
        <v>1173956</v>
      </c>
      <c r="EI52" s="57">
        <f t="shared" si="20"/>
        <v>54301082</v>
      </c>
      <c r="EJ52" s="57">
        <v>183310</v>
      </c>
      <c r="EK52" s="57">
        <f t="shared" si="21"/>
        <v>18772935</v>
      </c>
      <c r="EL52" s="57">
        <v>18</v>
      </c>
      <c r="EM52" s="266">
        <f t="shared" si="22"/>
        <v>8136</v>
      </c>
      <c r="EN52" s="418">
        <v>2074589</v>
      </c>
      <c r="EO52" s="57">
        <f t="shared" si="23"/>
        <v>55694731</v>
      </c>
      <c r="EP52" s="418">
        <v>450225</v>
      </c>
      <c r="EQ52" s="57">
        <f t="shared" si="24"/>
        <v>18975029</v>
      </c>
      <c r="ER52" s="420">
        <v>28</v>
      </c>
      <c r="ES52" s="266">
        <f t="shared" si="25"/>
        <v>7647</v>
      </c>
      <c r="ET52" s="57">
        <v>3020503</v>
      </c>
      <c r="EU52" s="57">
        <f t="shared" si="26"/>
        <v>55636261</v>
      </c>
      <c r="EV52" s="57">
        <v>606948</v>
      </c>
      <c r="EW52" s="57">
        <f t="shared" si="27"/>
        <v>18972271</v>
      </c>
      <c r="EX52" s="57">
        <v>35</v>
      </c>
      <c r="EY52" s="266">
        <f t="shared" si="28"/>
        <v>7938</v>
      </c>
      <c r="EZ52" s="57">
        <v>1677512</v>
      </c>
      <c r="FA52" s="57">
        <f t="shared" si="29"/>
        <v>55909812</v>
      </c>
      <c r="FB52" s="57">
        <v>433598</v>
      </c>
      <c r="FC52" s="57">
        <f t="shared" si="30"/>
        <v>20106267</v>
      </c>
      <c r="FD52" s="57">
        <v>22</v>
      </c>
      <c r="FE52" s="266">
        <f t="shared" si="31"/>
        <v>8279</v>
      </c>
      <c r="FF52" s="57">
        <v>1592234</v>
      </c>
      <c r="FG52" s="57">
        <f t="shared" si="32"/>
        <v>66556447</v>
      </c>
      <c r="FH52" s="57">
        <v>313772</v>
      </c>
      <c r="FI52" s="57">
        <f t="shared" si="33"/>
        <v>22949291</v>
      </c>
      <c r="FJ52" s="57">
        <v>23</v>
      </c>
      <c r="FK52" s="266">
        <f t="shared" si="34"/>
        <v>9693</v>
      </c>
      <c r="FL52" s="418">
        <v>2073498</v>
      </c>
      <c r="FM52" s="57">
        <f t="shared" si="35"/>
        <v>64712407</v>
      </c>
      <c r="FN52" s="418">
        <v>187249</v>
      </c>
      <c r="FO52" s="57">
        <f t="shared" si="36"/>
        <v>22305582</v>
      </c>
      <c r="FP52" s="420">
        <v>31</v>
      </c>
      <c r="FQ52" s="266">
        <f t="shared" si="37"/>
        <v>9252</v>
      </c>
      <c r="FR52" s="57">
        <v>2080127</v>
      </c>
      <c r="FS52" s="57">
        <f t="shared" si="38"/>
        <v>77973500</v>
      </c>
      <c r="FT52" s="57">
        <v>373553</v>
      </c>
      <c r="FU52" s="57">
        <f t="shared" si="39"/>
        <v>26573721</v>
      </c>
      <c r="FV52" s="57">
        <v>29</v>
      </c>
      <c r="FW52" s="266">
        <f t="shared" si="40"/>
        <v>10915</v>
      </c>
      <c r="FX52" s="418">
        <v>2907422</v>
      </c>
      <c r="FY52" s="57">
        <f t="shared" si="41"/>
        <v>83329574</v>
      </c>
      <c r="FZ52" s="418">
        <v>556504</v>
      </c>
      <c r="GA52" s="57">
        <f t="shared" si="42"/>
        <v>27705971</v>
      </c>
      <c r="GB52" s="420">
        <v>41</v>
      </c>
      <c r="GC52" s="266">
        <f t="shared" si="43"/>
        <v>11996</v>
      </c>
      <c r="GD52" s="57">
        <v>3052854</v>
      </c>
      <c r="GE52" s="57">
        <f t="shared" si="44"/>
        <v>88861959</v>
      </c>
      <c r="GF52" s="57">
        <v>659092</v>
      </c>
      <c r="GG52" s="57">
        <f t="shared" si="45"/>
        <v>29219933</v>
      </c>
      <c r="GH52" s="57">
        <v>44</v>
      </c>
      <c r="GI52" s="266">
        <f t="shared" si="46"/>
        <v>12273</v>
      </c>
      <c r="GJ52" s="418">
        <v>4560555</v>
      </c>
      <c r="GK52" s="57">
        <f t="shared" si="47"/>
        <v>102987341</v>
      </c>
      <c r="GL52" s="418">
        <v>1051746</v>
      </c>
      <c r="GM52" s="57">
        <f t="shared" si="48"/>
        <v>34389497</v>
      </c>
      <c r="GN52" s="420">
        <v>62</v>
      </c>
      <c r="GO52" s="266">
        <f t="shared" si="49"/>
        <v>13876</v>
      </c>
      <c r="GP52" s="418">
        <v>3706522</v>
      </c>
      <c r="GQ52" s="57">
        <f t="shared" si="50"/>
        <v>116107398</v>
      </c>
      <c r="GR52" s="418">
        <v>896000</v>
      </c>
      <c r="GS52" s="57">
        <f t="shared" si="51"/>
        <v>41260399</v>
      </c>
      <c r="GT52" s="420">
        <v>54</v>
      </c>
      <c r="GU52" s="266">
        <f t="shared" si="52"/>
        <v>15562</v>
      </c>
      <c r="GV52" s="418">
        <v>5619590</v>
      </c>
      <c r="GW52" s="57">
        <f t="shared" si="53"/>
        <v>126285269</v>
      </c>
      <c r="GX52" s="418">
        <v>1445905</v>
      </c>
      <c r="GY52" s="57">
        <f t="shared" si="54"/>
        <v>47814525</v>
      </c>
      <c r="GZ52" s="420">
        <v>81</v>
      </c>
      <c r="HA52" s="266">
        <f t="shared" si="55"/>
        <v>16160</v>
      </c>
      <c r="HB52" s="418">
        <v>5998346</v>
      </c>
      <c r="HC52" s="57">
        <f t="shared" si="56"/>
        <v>154536042</v>
      </c>
      <c r="HD52" s="418">
        <v>1746938</v>
      </c>
      <c r="HE52" s="57">
        <f t="shared" si="57"/>
        <v>60189702</v>
      </c>
      <c r="HF52" s="420">
        <v>85</v>
      </c>
      <c r="HG52" s="266">
        <f t="shared" si="58"/>
        <v>19514</v>
      </c>
      <c r="HH52" s="418">
        <v>5855272</v>
      </c>
      <c r="HI52" s="57">
        <f t="shared" si="148"/>
        <v>162100385</v>
      </c>
      <c r="HJ52" s="418">
        <v>1704745</v>
      </c>
      <c r="HK52" s="57">
        <f t="shared" si="149"/>
        <v>63137655</v>
      </c>
      <c r="HL52" s="420">
        <v>83</v>
      </c>
      <c r="HM52" s="266">
        <f t="shared" si="59"/>
        <v>19440</v>
      </c>
      <c r="HN52" s="386" t="s">
        <v>328</v>
      </c>
      <c r="HO52" s="57">
        <v>8316930</v>
      </c>
      <c r="HP52" s="418">
        <f t="shared" si="150"/>
        <v>150584111</v>
      </c>
      <c r="HQ52" s="57">
        <v>2218176</v>
      </c>
      <c r="HR52" s="418">
        <f t="shared" si="151"/>
        <v>55708531</v>
      </c>
      <c r="HS52" s="57">
        <v>121</v>
      </c>
      <c r="HT52" s="419">
        <f t="shared" si="152"/>
        <v>12683</v>
      </c>
      <c r="HU52" s="57">
        <v>9133178</v>
      </c>
      <c r="HV52" s="57">
        <f t="shared" si="153"/>
        <v>148501317</v>
      </c>
      <c r="HW52" s="57">
        <v>2671585</v>
      </c>
      <c r="HX52" s="57">
        <f t="shared" si="154"/>
        <v>57468666</v>
      </c>
      <c r="HY52" s="24">
        <v>125</v>
      </c>
      <c r="HZ52" s="375">
        <f t="shared" si="155"/>
        <v>10867</v>
      </c>
      <c r="IA52" s="160" t="s">
        <v>300</v>
      </c>
      <c r="IB52" s="24">
        <v>9186505</v>
      </c>
      <c r="IC52" s="57">
        <f t="shared" si="156"/>
        <v>173340198</v>
      </c>
      <c r="ID52" s="24">
        <v>2730344</v>
      </c>
      <c r="IE52" s="57">
        <f t="shared" si="157"/>
        <v>65415899</v>
      </c>
      <c r="IF52" s="24">
        <v>132</v>
      </c>
      <c r="IG52" s="266">
        <f t="shared" si="158"/>
        <v>12529</v>
      </c>
      <c r="IH52" s="24">
        <v>12351345</v>
      </c>
      <c r="II52" s="24">
        <f t="shared" si="159"/>
        <v>190059304</v>
      </c>
      <c r="IJ52" s="24">
        <v>3477410</v>
      </c>
      <c r="IK52" s="24">
        <f t="shared" si="160"/>
        <v>72293550</v>
      </c>
      <c r="IL52" s="24">
        <v>175</v>
      </c>
      <c r="IM52" s="375">
        <f t="shared" si="161"/>
        <v>13342</v>
      </c>
      <c r="IN52" s="57">
        <v>8742879</v>
      </c>
      <c r="IO52" s="57">
        <f t="shared" si="162"/>
        <v>164165070</v>
      </c>
      <c r="IP52" s="57">
        <v>2638603</v>
      </c>
      <c r="IQ52" s="57">
        <f t="shared" si="163"/>
        <v>60998072</v>
      </c>
      <c r="IR52" s="57">
        <v>125</v>
      </c>
      <c r="IS52" s="266">
        <f t="shared" si="164"/>
        <v>11533</v>
      </c>
      <c r="IT52" s="24">
        <v>9476437</v>
      </c>
      <c r="IU52" s="24">
        <f t="shared" si="165"/>
        <v>181478952</v>
      </c>
      <c r="IV52" s="24">
        <v>2610251</v>
      </c>
      <c r="IW52" s="24">
        <f t="shared" si="166"/>
        <v>68728220</v>
      </c>
      <c r="IX52" s="24">
        <v>167</v>
      </c>
      <c r="IY52" s="266">
        <f t="shared" si="167"/>
        <v>13506</v>
      </c>
      <c r="IZ52" s="24">
        <v>10843440</v>
      </c>
      <c r="JA52" s="24">
        <f t="shared" si="168"/>
        <v>182760416</v>
      </c>
      <c r="JB52" s="57">
        <v>3152982</v>
      </c>
      <c r="JC52" s="57">
        <f t="shared" si="169"/>
        <v>69809525</v>
      </c>
      <c r="JD52" s="57">
        <v>193</v>
      </c>
      <c r="JE52" s="266">
        <f t="shared" si="170"/>
        <v>13710</v>
      </c>
      <c r="JF52" s="57">
        <v>14203529</v>
      </c>
      <c r="JG52" s="57">
        <f t="shared" si="171"/>
        <v>218384317</v>
      </c>
      <c r="JH52" s="57">
        <v>4353868</v>
      </c>
      <c r="JI52" s="57">
        <f t="shared" si="172"/>
        <v>81570529</v>
      </c>
      <c r="JJ52" s="57">
        <v>251</v>
      </c>
      <c r="JK52" s="375">
        <f t="shared" si="173"/>
        <v>15919</v>
      </c>
      <c r="JL52" s="57">
        <v>14045566</v>
      </c>
      <c r="JM52" s="57">
        <f t="shared" si="174"/>
        <v>217938000</v>
      </c>
      <c r="JN52" s="57">
        <v>3443853</v>
      </c>
      <c r="JO52" s="57">
        <f t="shared" si="175"/>
        <v>79626528</v>
      </c>
      <c r="JP52" s="57">
        <v>249</v>
      </c>
      <c r="JQ52" s="266">
        <f t="shared" si="176"/>
        <v>15972</v>
      </c>
      <c r="JR52" s="160" t="s">
        <v>300</v>
      </c>
      <c r="JS52" s="24">
        <v>17025</v>
      </c>
      <c r="JT52" s="24">
        <f t="shared" si="177"/>
        <v>239697</v>
      </c>
      <c r="JU52" s="24">
        <v>5112</v>
      </c>
      <c r="JV52" s="24">
        <f t="shared" si="178"/>
        <v>92916</v>
      </c>
      <c r="JW52" s="416">
        <v>297</v>
      </c>
      <c r="JX52" s="266">
        <f t="shared" si="179"/>
        <v>16991</v>
      </c>
      <c r="JY52" s="183" t="s">
        <v>317</v>
      </c>
      <c r="JZ52" s="57">
        <v>38076</v>
      </c>
      <c r="KA52" s="57">
        <f t="shared" si="180"/>
        <v>422032</v>
      </c>
      <c r="KB52" s="57">
        <v>10366</v>
      </c>
      <c r="KC52" s="57">
        <f t="shared" si="181"/>
        <v>140890</v>
      </c>
      <c r="KD52" s="24">
        <v>336</v>
      </c>
      <c r="KE52" s="375">
        <f t="shared" si="182"/>
        <v>11675</v>
      </c>
      <c r="KF52" s="414">
        <v>37301</v>
      </c>
      <c r="KG52" s="24">
        <f t="shared" si="183"/>
        <v>404536</v>
      </c>
      <c r="KH52" s="414">
        <v>10885</v>
      </c>
      <c r="KI52" s="24">
        <f t="shared" si="184"/>
        <v>138919</v>
      </c>
      <c r="KJ52" s="416">
        <v>331</v>
      </c>
      <c r="KK52" s="266">
        <f t="shared" si="185"/>
        <v>10183</v>
      </c>
      <c r="KL52" s="414">
        <v>41093</v>
      </c>
      <c r="KM52" s="57">
        <f t="shared" si="186"/>
        <v>452121</v>
      </c>
      <c r="KN52" s="414">
        <v>12362</v>
      </c>
      <c r="KO52" s="57">
        <f t="shared" si="187"/>
        <v>156633</v>
      </c>
      <c r="KP52" s="416">
        <v>360</v>
      </c>
      <c r="KQ52" s="266">
        <f t="shared" si="60"/>
        <v>11138</v>
      </c>
      <c r="KR52" s="414">
        <v>52381</v>
      </c>
      <c r="KS52" s="57">
        <f t="shared" si="188"/>
        <v>564256</v>
      </c>
      <c r="KT52" s="414">
        <v>15165</v>
      </c>
      <c r="KU52" s="57">
        <f t="shared" si="189"/>
        <v>186272</v>
      </c>
      <c r="KV52" s="416">
        <v>464</v>
      </c>
      <c r="KW52" s="375">
        <f t="shared" si="190"/>
        <v>13314</v>
      </c>
      <c r="KX52" s="414">
        <v>50376</v>
      </c>
      <c r="KY52" s="24">
        <f t="shared" si="191"/>
        <v>538332</v>
      </c>
      <c r="KZ52" s="414">
        <v>14724</v>
      </c>
      <c r="LA52" s="24">
        <f t="shared" si="192"/>
        <v>180136</v>
      </c>
      <c r="LB52" s="416">
        <v>444</v>
      </c>
      <c r="LC52" s="375">
        <f t="shared" si="193"/>
        <v>12901</v>
      </c>
      <c r="LD52" s="183" t="s">
        <v>330</v>
      </c>
      <c r="LE52" s="57">
        <v>115213</v>
      </c>
      <c r="LF52" s="418">
        <f t="shared" si="194"/>
        <v>920242</v>
      </c>
      <c r="LG52" s="57">
        <v>26483</v>
      </c>
      <c r="LH52" s="418">
        <f t="shared" si="195"/>
        <v>295188</v>
      </c>
      <c r="LI52" s="57">
        <v>432</v>
      </c>
      <c r="LJ52" s="419">
        <f t="shared" si="61"/>
        <v>16167</v>
      </c>
      <c r="LK52" s="57">
        <v>91301</v>
      </c>
      <c r="LL52" s="418">
        <f t="shared" si="196"/>
        <v>865850</v>
      </c>
      <c r="LM52" s="57">
        <v>18978</v>
      </c>
      <c r="LN52" s="418">
        <f t="shared" si="197"/>
        <v>275250</v>
      </c>
      <c r="LO52" s="57">
        <v>341</v>
      </c>
      <c r="LP52" s="419">
        <f t="shared" si="198"/>
        <v>16319</v>
      </c>
      <c r="LQ52" s="418">
        <v>92148</v>
      </c>
      <c r="LR52" s="57">
        <f t="shared" si="199"/>
        <v>935593</v>
      </c>
      <c r="LS52" s="418">
        <v>21451</v>
      </c>
      <c r="LT52" s="57">
        <f t="shared" si="200"/>
        <v>314397</v>
      </c>
      <c r="LU52" s="420">
        <v>354</v>
      </c>
      <c r="LV52" s="266">
        <f t="shared" si="201"/>
        <v>18341</v>
      </c>
      <c r="LW52" s="160" t="s">
        <v>331</v>
      </c>
      <c r="LX52" s="57">
        <v>31119</v>
      </c>
      <c r="LY52" s="57">
        <f t="shared" si="62"/>
        <v>767932</v>
      </c>
      <c r="LZ52" s="24">
        <v>8367</v>
      </c>
      <c r="MA52" s="57">
        <f t="shared" si="63"/>
        <v>284803</v>
      </c>
      <c r="MB52" s="24">
        <v>177</v>
      </c>
      <c r="MC52" s="266">
        <f t="shared" si="64"/>
        <v>16101</v>
      </c>
      <c r="MD52" s="57">
        <v>34974</v>
      </c>
      <c r="ME52" s="57">
        <f t="shared" si="65"/>
        <v>705079</v>
      </c>
      <c r="MF52" s="57">
        <v>12072</v>
      </c>
      <c r="MG52" s="57">
        <f t="shared" si="66"/>
        <v>259916</v>
      </c>
      <c r="MH52" s="57">
        <v>198</v>
      </c>
      <c r="MI52" s="266">
        <f t="shared" si="67"/>
        <v>11287</v>
      </c>
      <c r="MJ52" s="57">
        <v>49530</v>
      </c>
      <c r="MK52" s="57">
        <f t="shared" si="68"/>
        <v>853671</v>
      </c>
      <c r="ML52" s="57">
        <v>16491</v>
      </c>
      <c r="MM52" s="57">
        <f t="shared" si="69"/>
        <v>336794</v>
      </c>
      <c r="MN52" s="57">
        <v>282</v>
      </c>
      <c r="MO52" s="266">
        <f t="shared" si="70"/>
        <v>12657</v>
      </c>
      <c r="MP52" s="24">
        <v>52417</v>
      </c>
      <c r="MQ52" s="57">
        <f t="shared" si="71"/>
        <v>875038</v>
      </c>
      <c r="MR52" s="24">
        <v>18640</v>
      </c>
      <c r="MS52" s="57">
        <f t="shared" si="72"/>
        <v>357940</v>
      </c>
      <c r="MT52" s="57">
        <v>299</v>
      </c>
      <c r="MU52" s="266">
        <f t="shared" si="73"/>
        <v>12416</v>
      </c>
      <c r="MV52" s="57">
        <v>54833</v>
      </c>
      <c r="MW52" s="57">
        <f t="shared" si="74"/>
        <v>905122</v>
      </c>
      <c r="MX52" s="57">
        <v>19458</v>
      </c>
      <c r="MY52" s="57">
        <f t="shared" si="75"/>
        <v>389158</v>
      </c>
      <c r="MZ52" s="57">
        <v>310</v>
      </c>
      <c r="NA52" s="266">
        <f t="shared" si="76"/>
        <v>12804</v>
      </c>
      <c r="NB52" s="414">
        <v>68799</v>
      </c>
      <c r="NC52" s="57">
        <f t="shared" si="77"/>
        <v>1023269</v>
      </c>
      <c r="ND52" s="414">
        <v>25910</v>
      </c>
      <c r="NE52" s="57">
        <f t="shared" si="78"/>
        <v>440711</v>
      </c>
      <c r="NF52" s="416">
        <v>384</v>
      </c>
      <c r="NG52" s="266">
        <f t="shared" si="79"/>
        <v>13867</v>
      </c>
      <c r="NH52" s="57">
        <v>52915</v>
      </c>
      <c r="NI52" s="414">
        <f t="shared" si="80"/>
        <v>639313</v>
      </c>
      <c r="NJ52" s="57">
        <v>19634</v>
      </c>
      <c r="NK52" s="414">
        <f t="shared" si="81"/>
        <v>269888</v>
      </c>
      <c r="NL52" s="57">
        <v>290</v>
      </c>
      <c r="NM52" s="416">
        <f t="shared" si="82"/>
        <v>8815</v>
      </c>
    </row>
    <row r="53" spans="2:377" s="57" customFormat="1" ht="13.8" x14ac:dyDescent="0.3">
      <c r="C53" s="351" t="s">
        <v>332</v>
      </c>
      <c r="D53" s="57">
        <v>148703</v>
      </c>
      <c r="E53" s="57">
        <f t="shared" si="83"/>
        <v>23297716</v>
      </c>
      <c r="F53" s="57">
        <v>11407</v>
      </c>
      <c r="G53" s="57">
        <f t="shared" si="84"/>
        <v>10077749</v>
      </c>
      <c r="H53" s="57">
        <v>2</v>
      </c>
      <c r="I53" s="266">
        <f t="shared" si="85"/>
        <v>3849</v>
      </c>
      <c r="J53" s="57">
        <v>619973</v>
      </c>
      <c r="K53" s="57">
        <f t="shared" si="86"/>
        <v>23802941</v>
      </c>
      <c r="L53" s="57">
        <v>221680</v>
      </c>
      <c r="M53" s="57">
        <f t="shared" si="87"/>
        <v>10494268</v>
      </c>
      <c r="N53" s="57">
        <v>9</v>
      </c>
      <c r="O53" s="266">
        <f t="shared" si="88"/>
        <v>4262</v>
      </c>
      <c r="P53" s="57">
        <v>717690</v>
      </c>
      <c r="Q53" s="57">
        <f t="shared" si="89"/>
        <v>29662210</v>
      </c>
      <c r="R53" s="57">
        <v>205807</v>
      </c>
      <c r="S53" s="57">
        <f t="shared" si="90"/>
        <v>12135702</v>
      </c>
      <c r="T53" s="24">
        <v>9</v>
      </c>
      <c r="U53" s="266">
        <f t="shared" si="91"/>
        <v>4942</v>
      </c>
      <c r="V53" s="57">
        <v>419826</v>
      </c>
      <c r="W53" s="57">
        <f t="shared" si="92"/>
        <v>30057045</v>
      </c>
      <c r="X53" s="57">
        <v>91274</v>
      </c>
      <c r="Y53" s="57">
        <f t="shared" si="93"/>
        <v>12091906</v>
      </c>
      <c r="Z53" s="57">
        <v>5</v>
      </c>
      <c r="AA53" s="266">
        <f t="shared" si="94"/>
        <v>5234</v>
      </c>
      <c r="AB53" s="57">
        <v>751019</v>
      </c>
      <c r="AC53" s="57">
        <f t="shared" si="95"/>
        <v>31635560</v>
      </c>
      <c r="AD53" s="57">
        <v>175630</v>
      </c>
      <c r="AE53" s="57">
        <f t="shared" si="96"/>
        <v>13190172</v>
      </c>
      <c r="AF53" s="57">
        <v>10</v>
      </c>
      <c r="AG53" s="266">
        <f t="shared" si="97"/>
        <v>5286</v>
      </c>
      <c r="AH53" s="57">
        <v>928852</v>
      </c>
      <c r="AI53" s="57">
        <f t="shared" si="98"/>
        <v>32858034</v>
      </c>
      <c r="AJ53" s="57">
        <v>270832</v>
      </c>
      <c r="AK53" s="57">
        <f t="shared" si="99"/>
        <v>12953154</v>
      </c>
      <c r="AL53" s="57">
        <v>11</v>
      </c>
      <c r="AM53" s="266">
        <f t="shared" si="100"/>
        <v>5326</v>
      </c>
      <c r="AN53" s="57">
        <v>1265385</v>
      </c>
      <c r="AO53" s="57">
        <f t="shared" si="101"/>
        <v>36946079</v>
      </c>
      <c r="AP53" s="57">
        <v>387288</v>
      </c>
      <c r="AQ53" s="57">
        <f t="shared" si="102"/>
        <v>15423888</v>
      </c>
      <c r="AR53" s="57">
        <v>15</v>
      </c>
      <c r="AS53" s="266">
        <f t="shared" si="103"/>
        <v>6108</v>
      </c>
      <c r="AT53" s="57">
        <v>1533996</v>
      </c>
      <c r="AU53" s="57">
        <f t="shared" si="104"/>
        <v>39102416</v>
      </c>
      <c r="AV53" s="57">
        <v>274683</v>
      </c>
      <c r="AW53" s="57">
        <f t="shared" si="105"/>
        <v>15867907</v>
      </c>
      <c r="AX53" s="57">
        <v>18</v>
      </c>
      <c r="AY53" s="266">
        <f t="shared" si="106"/>
        <v>6272</v>
      </c>
      <c r="AZ53" s="57">
        <v>1427157</v>
      </c>
      <c r="BA53" s="57">
        <f t="shared" si="107"/>
        <v>40828839</v>
      </c>
      <c r="BB53" s="57">
        <v>327066</v>
      </c>
      <c r="BC53" s="57">
        <f t="shared" si="108"/>
        <v>16605042</v>
      </c>
      <c r="BD53" s="57">
        <v>18</v>
      </c>
      <c r="BE53" s="266">
        <f t="shared" si="109"/>
        <v>6602</v>
      </c>
      <c r="BF53" s="266"/>
      <c r="BG53" s="57">
        <v>1461315</v>
      </c>
      <c r="BH53" s="57">
        <f t="shared" si="110"/>
        <v>44965568</v>
      </c>
      <c r="BI53" s="57">
        <v>392336</v>
      </c>
      <c r="BJ53" s="57">
        <f t="shared" si="111"/>
        <v>18080758</v>
      </c>
      <c r="BK53" s="57">
        <v>17</v>
      </c>
      <c r="BL53" s="266">
        <f t="shared" si="112"/>
        <v>7097</v>
      </c>
      <c r="BM53" s="57">
        <v>1374382</v>
      </c>
      <c r="BN53" s="57">
        <f t="shared" si="113"/>
        <v>47181598</v>
      </c>
      <c r="BO53" s="57">
        <v>266984</v>
      </c>
      <c r="BP53" s="57">
        <f t="shared" si="114"/>
        <v>18063119</v>
      </c>
      <c r="BQ53" s="57">
        <v>18</v>
      </c>
      <c r="BR53" s="266">
        <f t="shared" si="115"/>
        <v>7505</v>
      </c>
      <c r="BS53" s="57">
        <v>1340866</v>
      </c>
      <c r="BT53" s="57">
        <f t="shared" si="116"/>
        <v>51335882</v>
      </c>
      <c r="BU53" s="57">
        <v>152435</v>
      </c>
      <c r="BV53" s="57">
        <f t="shared" si="117"/>
        <v>19358127</v>
      </c>
      <c r="BW53" s="57">
        <v>18</v>
      </c>
      <c r="BX53" s="266">
        <f t="shared" si="118"/>
        <v>8341</v>
      </c>
      <c r="BY53" s="418">
        <v>1214295</v>
      </c>
      <c r="BZ53" s="57">
        <f t="shared" si="119"/>
        <v>45246490</v>
      </c>
      <c r="CA53" s="418">
        <v>316653</v>
      </c>
      <c r="CB53" s="57">
        <f t="shared" si="120"/>
        <v>17051835</v>
      </c>
      <c r="CC53" s="420">
        <v>16</v>
      </c>
      <c r="CD53" s="266">
        <f t="shared" si="121"/>
        <v>7309</v>
      </c>
      <c r="CE53" s="57">
        <v>764835</v>
      </c>
      <c r="CF53" s="57">
        <f t="shared" si="122"/>
        <v>43450513</v>
      </c>
      <c r="CG53" s="57">
        <v>171262</v>
      </c>
      <c r="CH53" s="57">
        <f t="shared" si="123"/>
        <v>15804620</v>
      </c>
      <c r="CI53" s="57">
        <v>10</v>
      </c>
      <c r="CJ53" s="266">
        <f t="shared" si="124"/>
        <v>7498</v>
      </c>
      <c r="CK53" s="57">
        <v>670487</v>
      </c>
      <c r="CL53" s="57">
        <f t="shared" si="125"/>
        <v>40047141</v>
      </c>
      <c r="CM53" s="57">
        <v>64465</v>
      </c>
      <c r="CN53" s="57">
        <f t="shared" si="126"/>
        <v>14252776</v>
      </c>
      <c r="CO53" s="57">
        <v>8</v>
      </c>
      <c r="CP53" s="266">
        <f t="shared" si="127"/>
        <v>7345</v>
      </c>
      <c r="CQ53" s="57">
        <v>1147148</v>
      </c>
      <c r="CR53" s="57">
        <f t="shared" si="128"/>
        <v>47902700</v>
      </c>
      <c r="CS53" s="57">
        <v>167728</v>
      </c>
      <c r="CT53" s="57">
        <f t="shared" si="129"/>
        <v>16240950</v>
      </c>
      <c r="CU53" s="57">
        <v>13</v>
      </c>
      <c r="CV53" s="266">
        <f t="shared" si="130"/>
        <v>8250</v>
      </c>
      <c r="CW53" s="57">
        <v>570199</v>
      </c>
      <c r="CX53" s="57">
        <f t="shared" si="131"/>
        <v>48088707</v>
      </c>
      <c r="CY53" s="57">
        <v>108791</v>
      </c>
      <c r="CZ53" s="57">
        <f t="shared" si="132"/>
        <v>16788087</v>
      </c>
      <c r="DA53" s="57">
        <v>7</v>
      </c>
      <c r="DB53" s="266">
        <f t="shared" si="133"/>
        <v>8125</v>
      </c>
      <c r="DC53" s="57">
        <v>596550</v>
      </c>
      <c r="DD53" s="57">
        <f t="shared" si="19"/>
        <v>50972355</v>
      </c>
      <c r="DE53" s="57">
        <v>96063</v>
      </c>
      <c r="DF53" s="57">
        <f t="shared" si="134"/>
        <v>17768469</v>
      </c>
      <c r="DG53" s="57">
        <v>8</v>
      </c>
      <c r="DH53" s="266">
        <f t="shared" si="135"/>
        <v>8858</v>
      </c>
      <c r="DI53" s="57">
        <v>631852</v>
      </c>
      <c r="DJ53" s="57">
        <f t="shared" si="136"/>
        <v>50726188</v>
      </c>
      <c r="DK53" s="57">
        <v>71050</v>
      </c>
      <c r="DL53" s="57">
        <f t="shared" si="137"/>
        <v>17522270</v>
      </c>
      <c r="DM53" s="57">
        <v>8</v>
      </c>
      <c r="DN53" s="266">
        <f t="shared" si="138"/>
        <v>8758</v>
      </c>
      <c r="DO53" s="57">
        <v>1413131</v>
      </c>
      <c r="DP53" s="57">
        <f t="shared" si="139"/>
        <v>54018948</v>
      </c>
      <c r="DQ53" s="57">
        <v>92086</v>
      </c>
      <c r="DR53" s="57">
        <f t="shared" si="140"/>
        <v>18287357</v>
      </c>
      <c r="DS53" s="57">
        <v>17</v>
      </c>
      <c r="DT53" s="266">
        <f t="shared" si="141"/>
        <v>9051</v>
      </c>
      <c r="DU53" s="57">
        <v>976532</v>
      </c>
      <c r="DV53" s="57">
        <f t="shared" si="142"/>
        <v>56756797</v>
      </c>
      <c r="DW53" s="57">
        <v>175835</v>
      </c>
      <c r="DX53" s="57">
        <f t="shared" si="143"/>
        <v>19284749</v>
      </c>
      <c r="DY53" s="57">
        <v>11</v>
      </c>
      <c r="DZ53" s="266">
        <f t="shared" si="144"/>
        <v>9632</v>
      </c>
      <c r="EA53" s="57">
        <v>940054</v>
      </c>
      <c r="EB53" s="57">
        <f t="shared" si="145"/>
        <v>64105257</v>
      </c>
      <c r="EC53" s="57">
        <v>143753</v>
      </c>
      <c r="ED53" s="57">
        <f t="shared" si="146"/>
        <v>21599249</v>
      </c>
      <c r="EE53" s="57">
        <v>12</v>
      </c>
      <c r="EF53" s="266">
        <f t="shared" si="147"/>
        <v>10251</v>
      </c>
      <c r="EG53" s="183" t="s">
        <v>333</v>
      </c>
      <c r="EH53" s="57">
        <v>815531</v>
      </c>
      <c r="EI53" s="57">
        <f t="shared" si="20"/>
        <v>55116613</v>
      </c>
      <c r="EJ53" s="57">
        <v>205462</v>
      </c>
      <c r="EK53" s="57">
        <f t="shared" si="21"/>
        <v>18978397</v>
      </c>
      <c r="EL53" s="57">
        <v>10</v>
      </c>
      <c r="EM53" s="266">
        <f t="shared" si="22"/>
        <v>8146</v>
      </c>
      <c r="EN53" s="57">
        <v>1072453</v>
      </c>
      <c r="EO53" s="57">
        <f t="shared" si="23"/>
        <v>56767184</v>
      </c>
      <c r="EP53" s="57">
        <v>260620</v>
      </c>
      <c r="EQ53" s="57">
        <f t="shared" si="24"/>
        <v>19235649</v>
      </c>
      <c r="ER53" s="57">
        <v>11</v>
      </c>
      <c r="ES53" s="266">
        <f t="shared" si="25"/>
        <v>7658</v>
      </c>
      <c r="ET53" s="57">
        <v>780330</v>
      </c>
      <c r="EU53" s="57">
        <f t="shared" si="26"/>
        <v>56416591</v>
      </c>
      <c r="EV53" s="57">
        <v>186313</v>
      </c>
      <c r="EW53" s="57">
        <f t="shared" si="27"/>
        <v>19158584</v>
      </c>
      <c r="EX53" s="57">
        <v>9</v>
      </c>
      <c r="EY53" s="266">
        <f t="shared" si="28"/>
        <v>7947</v>
      </c>
      <c r="EZ53" s="57">
        <v>1131327</v>
      </c>
      <c r="FA53" s="57">
        <f t="shared" si="29"/>
        <v>57041139</v>
      </c>
      <c r="FB53" s="57">
        <v>146483</v>
      </c>
      <c r="FC53" s="57">
        <f t="shared" si="30"/>
        <v>20252750</v>
      </c>
      <c r="FD53" s="57">
        <v>13</v>
      </c>
      <c r="FE53" s="266">
        <f t="shared" si="31"/>
        <v>8292</v>
      </c>
      <c r="FF53" s="57">
        <v>1937257</v>
      </c>
      <c r="FG53" s="57">
        <f t="shared" si="32"/>
        <v>68493704</v>
      </c>
      <c r="FH53" s="57">
        <v>424616</v>
      </c>
      <c r="FI53" s="57">
        <f t="shared" si="33"/>
        <v>23373907</v>
      </c>
      <c r="FJ53" s="57">
        <v>22</v>
      </c>
      <c r="FK53" s="266">
        <f t="shared" si="34"/>
        <v>9715</v>
      </c>
      <c r="FL53" s="57">
        <v>1401198</v>
      </c>
      <c r="FM53" s="57">
        <f t="shared" si="35"/>
        <v>66113605</v>
      </c>
      <c r="FN53" s="57">
        <v>151599</v>
      </c>
      <c r="FO53" s="57">
        <f t="shared" si="36"/>
        <v>22457181</v>
      </c>
      <c r="FP53" s="57">
        <v>18</v>
      </c>
      <c r="FQ53" s="266">
        <f t="shared" si="37"/>
        <v>9270</v>
      </c>
      <c r="FR53" s="57">
        <v>1385994</v>
      </c>
      <c r="FS53" s="57">
        <f t="shared" si="38"/>
        <v>79359494</v>
      </c>
      <c r="FT53" s="57">
        <v>179275</v>
      </c>
      <c r="FU53" s="57">
        <f t="shared" si="39"/>
        <v>26752996</v>
      </c>
      <c r="FV53" s="57">
        <v>17</v>
      </c>
      <c r="FW53" s="266">
        <f t="shared" si="40"/>
        <v>10932</v>
      </c>
      <c r="FX53" s="57">
        <v>1717097</v>
      </c>
      <c r="FY53" s="57">
        <f t="shared" si="41"/>
        <v>85046671</v>
      </c>
      <c r="FZ53" s="57">
        <v>185687</v>
      </c>
      <c r="GA53" s="57">
        <f t="shared" si="42"/>
        <v>27891658</v>
      </c>
      <c r="GB53" s="57">
        <v>21</v>
      </c>
      <c r="GC53" s="266">
        <f t="shared" si="43"/>
        <v>12017</v>
      </c>
      <c r="GD53" s="57">
        <v>1961430</v>
      </c>
      <c r="GE53" s="57">
        <f t="shared" si="44"/>
        <v>90823389</v>
      </c>
      <c r="GF53" s="57">
        <v>314682</v>
      </c>
      <c r="GG53" s="57">
        <f t="shared" si="45"/>
        <v>29534615</v>
      </c>
      <c r="GH53" s="57">
        <v>24</v>
      </c>
      <c r="GI53" s="266">
        <f t="shared" si="46"/>
        <v>12297</v>
      </c>
      <c r="GJ53" s="57">
        <v>2352015</v>
      </c>
      <c r="GK53" s="57">
        <f t="shared" si="47"/>
        <v>105339356</v>
      </c>
      <c r="GL53" s="57">
        <v>545282</v>
      </c>
      <c r="GM53" s="57">
        <f t="shared" si="48"/>
        <v>34934779</v>
      </c>
      <c r="GN53" s="57">
        <v>29</v>
      </c>
      <c r="GO53" s="266">
        <f t="shared" si="49"/>
        <v>13905</v>
      </c>
      <c r="GP53" s="57">
        <v>2433257</v>
      </c>
      <c r="GQ53" s="57">
        <f t="shared" si="50"/>
        <v>118540655</v>
      </c>
      <c r="GR53" s="57">
        <v>390101</v>
      </c>
      <c r="GS53" s="57">
        <f t="shared" si="51"/>
        <v>41650500</v>
      </c>
      <c r="GT53" s="57">
        <v>29</v>
      </c>
      <c r="GU53" s="266">
        <f t="shared" si="52"/>
        <v>15591</v>
      </c>
      <c r="GV53" s="57">
        <v>3134746</v>
      </c>
      <c r="GW53" s="57">
        <f t="shared" si="53"/>
        <v>129420015</v>
      </c>
      <c r="GX53" s="57">
        <v>585404</v>
      </c>
      <c r="GY53" s="57">
        <f t="shared" si="54"/>
        <v>48399929</v>
      </c>
      <c r="GZ53" s="57">
        <v>39</v>
      </c>
      <c r="HA53" s="266">
        <f t="shared" si="55"/>
        <v>16199</v>
      </c>
      <c r="HB53" s="57">
        <v>4129203</v>
      </c>
      <c r="HC53" s="57">
        <f t="shared" si="56"/>
        <v>158665245</v>
      </c>
      <c r="HD53" s="57">
        <v>1113115</v>
      </c>
      <c r="HE53" s="57">
        <f t="shared" si="57"/>
        <v>61302817</v>
      </c>
      <c r="HF53" s="57">
        <v>47</v>
      </c>
      <c r="HG53" s="266">
        <f t="shared" si="58"/>
        <v>19561</v>
      </c>
      <c r="HH53" s="57">
        <v>5805962</v>
      </c>
      <c r="HI53" s="57">
        <f t="shared" si="148"/>
        <v>167906347</v>
      </c>
      <c r="HJ53" s="57">
        <v>1615907</v>
      </c>
      <c r="HK53" s="57">
        <f t="shared" si="149"/>
        <v>64753562</v>
      </c>
      <c r="HL53" s="57">
        <v>66</v>
      </c>
      <c r="HM53" s="266">
        <f t="shared" si="59"/>
        <v>19506</v>
      </c>
      <c r="HN53" s="386" t="s">
        <v>332</v>
      </c>
      <c r="HO53" s="418">
        <v>6114719</v>
      </c>
      <c r="HP53" s="57">
        <f t="shared" si="150"/>
        <v>156698830</v>
      </c>
      <c r="HQ53" s="418">
        <v>1537045</v>
      </c>
      <c r="HR53" s="57">
        <f t="shared" si="151"/>
        <v>57245576</v>
      </c>
      <c r="HS53" s="420">
        <v>69</v>
      </c>
      <c r="HT53" s="266">
        <f t="shared" si="152"/>
        <v>12752</v>
      </c>
      <c r="HU53" s="57">
        <v>5836390</v>
      </c>
      <c r="HV53" s="418">
        <f t="shared" si="153"/>
        <v>154337707</v>
      </c>
      <c r="HW53" s="57">
        <v>1837120</v>
      </c>
      <c r="HX53" s="418">
        <f t="shared" si="154"/>
        <v>59305786</v>
      </c>
      <c r="HY53" s="24">
        <v>67</v>
      </c>
      <c r="HZ53" s="419">
        <f t="shared" si="155"/>
        <v>10934</v>
      </c>
      <c r="IA53" s="160" t="s">
        <v>295</v>
      </c>
      <c r="IB53" s="57">
        <v>8247819</v>
      </c>
      <c r="IC53" s="57">
        <f t="shared" si="156"/>
        <v>181588017</v>
      </c>
      <c r="ID53" s="57">
        <v>2367896</v>
      </c>
      <c r="IE53" s="57">
        <f t="shared" si="157"/>
        <v>67783795</v>
      </c>
      <c r="IF53" s="24">
        <v>93</v>
      </c>
      <c r="IG53" s="419">
        <f t="shared" si="158"/>
        <v>12622</v>
      </c>
      <c r="IH53" s="24">
        <v>7715609</v>
      </c>
      <c r="II53" s="418">
        <f t="shared" si="159"/>
        <v>197774913</v>
      </c>
      <c r="IJ53" s="24">
        <v>2207787</v>
      </c>
      <c r="IK53" s="418">
        <f t="shared" si="160"/>
        <v>74501337</v>
      </c>
      <c r="IL53" s="24">
        <v>88</v>
      </c>
      <c r="IM53" s="419">
        <f>IL53+IM52</f>
        <v>13430</v>
      </c>
      <c r="IN53" s="57">
        <v>7451354</v>
      </c>
      <c r="IO53" s="418">
        <f t="shared" si="162"/>
        <v>171616424</v>
      </c>
      <c r="IP53" s="57">
        <v>1952642</v>
      </c>
      <c r="IQ53" s="418">
        <f t="shared" si="163"/>
        <v>62950714</v>
      </c>
      <c r="IR53" s="57">
        <v>87</v>
      </c>
      <c r="IS53" s="419">
        <f t="shared" si="164"/>
        <v>11620</v>
      </c>
      <c r="IT53" s="24">
        <v>8384759</v>
      </c>
      <c r="IU53" s="24">
        <f t="shared" si="165"/>
        <v>189863711</v>
      </c>
      <c r="IV53" s="24">
        <v>2069771</v>
      </c>
      <c r="IW53" s="24">
        <f t="shared" si="166"/>
        <v>70797991</v>
      </c>
      <c r="IX53" s="24">
        <v>125</v>
      </c>
      <c r="IY53" s="266">
        <f t="shared" si="167"/>
        <v>13631</v>
      </c>
      <c r="IZ53" s="24">
        <v>8847466</v>
      </c>
      <c r="JA53" s="24">
        <f t="shared" si="168"/>
        <v>191607882</v>
      </c>
      <c r="JB53" s="57">
        <v>2474626</v>
      </c>
      <c r="JC53" s="57">
        <f t="shared" si="169"/>
        <v>72284151</v>
      </c>
      <c r="JD53" s="57">
        <v>132</v>
      </c>
      <c r="JE53" s="266">
        <f t="shared" si="170"/>
        <v>13842</v>
      </c>
      <c r="JF53" s="57">
        <v>9735186</v>
      </c>
      <c r="JG53" s="57">
        <f t="shared" si="171"/>
        <v>228119503</v>
      </c>
      <c r="JH53" s="57">
        <v>2529689</v>
      </c>
      <c r="JI53" s="57">
        <f t="shared" si="172"/>
        <v>84100218</v>
      </c>
      <c r="JJ53" s="57">
        <v>145</v>
      </c>
      <c r="JK53" s="375">
        <f t="shared" si="173"/>
        <v>16064</v>
      </c>
      <c r="JL53" s="57">
        <v>11482011</v>
      </c>
      <c r="JM53" s="57">
        <f t="shared" si="174"/>
        <v>229420011</v>
      </c>
      <c r="JN53" s="57">
        <v>3285180</v>
      </c>
      <c r="JO53" s="57">
        <f t="shared" si="175"/>
        <v>82911708</v>
      </c>
      <c r="JP53" s="57">
        <v>172</v>
      </c>
      <c r="JQ53" s="266">
        <f t="shared" si="176"/>
        <v>16144</v>
      </c>
      <c r="JR53" s="160" t="s">
        <v>295</v>
      </c>
      <c r="JS53" s="24">
        <v>12031</v>
      </c>
      <c r="JT53" s="24">
        <f t="shared" si="177"/>
        <v>251728</v>
      </c>
      <c r="JU53" s="24">
        <v>3237</v>
      </c>
      <c r="JV53" s="24">
        <f t="shared" si="178"/>
        <v>96153</v>
      </c>
      <c r="JW53" s="57">
        <v>179</v>
      </c>
      <c r="JX53" s="266">
        <f t="shared" si="179"/>
        <v>17170</v>
      </c>
      <c r="JY53" s="183" t="s">
        <v>322</v>
      </c>
      <c r="JZ53" s="57">
        <v>24286</v>
      </c>
      <c r="KA53" s="57">
        <f t="shared" si="180"/>
        <v>446318</v>
      </c>
      <c r="KB53" s="57">
        <v>6414</v>
      </c>
      <c r="KC53" s="57">
        <f t="shared" si="181"/>
        <v>147304</v>
      </c>
      <c r="KD53" s="24">
        <v>181</v>
      </c>
      <c r="KE53" s="375">
        <f t="shared" si="182"/>
        <v>11856</v>
      </c>
      <c r="KF53" s="57">
        <v>26066</v>
      </c>
      <c r="KG53" s="24">
        <f t="shared" si="183"/>
        <v>430602</v>
      </c>
      <c r="KH53" s="57">
        <v>7114</v>
      </c>
      <c r="KI53" s="24">
        <f t="shared" si="184"/>
        <v>146033</v>
      </c>
      <c r="KJ53" s="57">
        <v>194</v>
      </c>
      <c r="KK53" s="266">
        <f t="shared" si="185"/>
        <v>10377</v>
      </c>
      <c r="KL53" s="57">
        <v>31486</v>
      </c>
      <c r="KM53" s="57">
        <f t="shared" si="186"/>
        <v>483607</v>
      </c>
      <c r="KN53" s="57">
        <v>8810</v>
      </c>
      <c r="KO53" s="57">
        <f t="shared" si="187"/>
        <v>165443</v>
      </c>
      <c r="KP53" s="57">
        <v>235</v>
      </c>
      <c r="KQ53" s="266">
        <f t="shared" si="60"/>
        <v>11373</v>
      </c>
      <c r="KR53" s="24">
        <v>40812</v>
      </c>
      <c r="KS53" s="57">
        <f t="shared" si="188"/>
        <v>605068</v>
      </c>
      <c r="KT53" s="24">
        <v>11517</v>
      </c>
      <c r="KU53" s="57">
        <f t="shared" si="189"/>
        <v>197789</v>
      </c>
      <c r="KV53" s="24">
        <v>304</v>
      </c>
      <c r="KW53" s="375">
        <f t="shared" si="190"/>
        <v>13618</v>
      </c>
      <c r="KX53" s="57">
        <v>43537</v>
      </c>
      <c r="KY53" s="24">
        <f t="shared" si="191"/>
        <v>581869</v>
      </c>
      <c r="KZ53" s="57">
        <v>12015</v>
      </c>
      <c r="LA53" s="24">
        <f t="shared" si="192"/>
        <v>192151</v>
      </c>
      <c r="LB53" s="24">
        <v>321</v>
      </c>
      <c r="LC53" s="375">
        <f t="shared" si="193"/>
        <v>13222</v>
      </c>
      <c r="LD53" s="183" t="s">
        <v>334</v>
      </c>
      <c r="LE53" s="418">
        <v>48195</v>
      </c>
      <c r="LF53" s="24">
        <f t="shared" si="194"/>
        <v>968437</v>
      </c>
      <c r="LG53" s="418">
        <v>8465</v>
      </c>
      <c r="LH53" s="24">
        <f t="shared" si="195"/>
        <v>303653</v>
      </c>
      <c r="LI53" s="420">
        <v>112</v>
      </c>
      <c r="LJ53" s="266">
        <f t="shared" si="61"/>
        <v>16279</v>
      </c>
      <c r="LK53" s="418">
        <v>39607</v>
      </c>
      <c r="LL53" s="57">
        <f t="shared" si="196"/>
        <v>905457</v>
      </c>
      <c r="LM53" s="418">
        <v>6898</v>
      </c>
      <c r="LN53" s="57">
        <f t="shared" si="197"/>
        <v>282148</v>
      </c>
      <c r="LO53" s="420">
        <v>94</v>
      </c>
      <c r="LP53" s="266">
        <f t="shared" si="198"/>
        <v>16413</v>
      </c>
      <c r="LQ53" s="57">
        <v>37552</v>
      </c>
      <c r="LR53" s="57">
        <f t="shared" si="199"/>
        <v>973145</v>
      </c>
      <c r="LS53" s="57">
        <v>6980</v>
      </c>
      <c r="LT53" s="57">
        <f t="shared" si="200"/>
        <v>321377</v>
      </c>
      <c r="LU53" s="57">
        <v>90</v>
      </c>
      <c r="LV53" s="266">
        <f t="shared" si="201"/>
        <v>18431</v>
      </c>
      <c r="LW53" s="160" t="s">
        <v>335</v>
      </c>
      <c r="LX53" s="57">
        <v>27812</v>
      </c>
      <c r="LY53" s="418">
        <f t="shared" si="62"/>
        <v>795744</v>
      </c>
      <c r="LZ53" s="24">
        <v>6912</v>
      </c>
      <c r="MA53" s="418">
        <f t="shared" si="63"/>
        <v>291715</v>
      </c>
      <c r="MB53" s="57">
        <v>144</v>
      </c>
      <c r="MC53" s="419">
        <f t="shared" si="64"/>
        <v>16245</v>
      </c>
      <c r="MD53" s="57">
        <v>29423</v>
      </c>
      <c r="ME53" s="57">
        <f t="shared" si="65"/>
        <v>734502</v>
      </c>
      <c r="MF53" s="57">
        <v>7338</v>
      </c>
      <c r="MG53" s="57">
        <f t="shared" si="66"/>
        <v>267254</v>
      </c>
      <c r="MH53" s="57">
        <v>149</v>
      </c>
      <c r="MI53" s="266">
        <f t="shared" si="67"/>
        <v>11436</v>
      </c>
      <c r="MJ53" s="57">
        <v>39751</v>
      </c>
      <c r="MK53" s="57">
        <f t="shared" si="68"/>
        <v>893422</v>
      </c>
      <c r="ML53" s="57">
        <v>13239</v>
      </c>
      <c r="MM53" s="57">
        <f t="shared" si="69"/>
        <v>350033</v>
      </c>
      <c r="MN53" s="57">
        <v>203</v>
      </c>
      <c r="MO53" s="266">
        <f t="shared" si="70"/>
        <v>12860</v>
      </c>
      <c r="MP53" s="24">
        <v>36622</v>
      </c>
      <c r="MQ53" s="57">
        <f t="shared" si="71"/>
        <v>911660</v>
      </c>
      <c r="MR53" s="24">
        <v>11698</v>
      </c>
      <c r="MS53" s="57">
        <f t="shared" si="72"/>
        <v>369638</v>
      </c>
      <c r="MT53" s="57">
        <v>187</v>
      </c>
      <c r="MU53" s="266">
        <f t="shared" si="73"/>
        <v>12603</v>
      </c>
      <c r="MV53" s="57">
        <v>43867</v>
      </c>
      <c r="MW53" s="57">
        <f t="shared" si="74"/>
        <v>948989</v>
      </c>
      <c r="MX53" s="57">
        <v>16696</v>
      </c>
      <c r="MY53" s="57">
        <f t="shared" si="75"/>
        <v>405854</v>
      </c>
      <c r="MZ53" s="57">
        <v>219</v>
      </c>
      <c r="NA53" s="266">
        <f t="shared" si="76"/>
        <v>13023</v>
      </c>
      <c r="NB53" s="57">
        <v>55606</v>
      </c>
      <c r="NC53" s="57">
        <f t="shared" si="77"/>
        <v>1078875</v>
      </c>
      <c r="ND53" s="57">
        <v>20014</v>
      </c>
      <c r="NE53" s="57">
        <f t="shared" si="78"/>
        <v>460725</v>
      </c>
      <c r="NF53" s="57">
        <v>280</v>
      </c>
      <c r="NG53" s="266">
        <f t="shared" si="79"/>
        <v>14147</v>
      </c>
      <c r="NH53" s="414">
        <v>37464</v>
      </c>
      <c r="NI53" s="57">
        <f t="shared" si="80"/>
        <v>676777</v>
      </c>
      <c r="NJ53" s="414">
        <v>13214</v>
      </c>
      <c r="NK53" s="57">
        <f t="shared" si="81"/>
        <v>283102</v>
      </c>
      <c r="NL53" s="416">
        <v>183</v>
      </c>
      <c r="NM53" s="57">
        <f t="shared" si="82"/>
        <v>8998</v>
      </c>
    </row>
    <row r="54" spans="2:377" s="57" customFormat="1" ht="13.8" x14ac:dyDescent="0.3">
      <c r="C54" s="351" t="s">
        <v>336</v>
      </c>
      <c r="D54" s="57">
        <v>1698155</v>
      </c>
      <c r="E54" s="57">
        <f t="shared" si="83"/>
        <v>24995871</v>
      </c>
      <c r="F54" s="57">
        <v>328365</v>
      </c>
      <c r="G54" s="57">
        <f t="shared" si="84"/>
        <v>10406114</v>
      </c>
      <c r="H54" s="57">
        <v>15</v>
      </c>
      <c r="I54" s="266">
        <f t="shared" si="85"/>
        <v>3864</v>
      </c>
      <c r="J54" s="57">
        <v>882792</v>
      </c>
      <c r="K54" s="57">
        <f t="shared" si="86"/>
        <v>24685733</v>
      </c>
      <c r="L54" s="57">
        <v>340467</v>
      </c>
      <c r="M54" s="57">
        <f t="shared" si="87"/>
        <v>10834735</v>
      </c>
      <c r="N54" s="57">
        <v>9</v>
      </c>
      <c r="O54" s="266">
        <f t="shared" si="88"/>
        <v>4271</v>
      </c>
      <c r="P54" s="57">
        <v>1823702</v>
      </c>
      <c r="Q54" s="57">
        <f t="shared" si="89"/>
        <v>31485912</v>
      </c>
      <c r="R54" s="57">
        <v>279824</v>
      </c>
      <c r="S54" s="57">
        <f t="shared" si="90"/>
        <v>12415526</v>
      </c>
      <c r="T54" s="24">
        <v>18</v>
      </c>
      <c r="U54" s="266">
        <f t="shared" si="91"/>
        <v>4960</v>
      </c>
      <c r="V54" s="57">
        <v>1429978</v>
      </c>
      <c r="W54" s="57">
        <f t="shared" si="92"/>
        <v>31487023</v>
      </c>
      <c r="X54" s="57">
        <v>178182</v>
      </c>
      <c r="Y54" s="57">
        <f t="shared" si="93"/>
        <v>12270088</v>
      </c>
      <c r="Z54" s="57">
        <v>15</v>
      </c>
      <c r="AA54" s="266">
        <f t="shared" si="94"/>
        <v>5249</v>
      </c>
      <c r="AB54" s="57">
        <v>1537453</v>
      </c>
      <c r="AC54" s="57">
        <f t="shared" si="95"/>
        <v>33173013</v>
      </c>
      <c r="AD54" s="57">
        <v>393637</v>
      </c>
      <c r="AE54" s="57">
        <f t="shared" si="96"/>
        <v>13583809</v>
      </c>
      <c r="AF54" s="57">
        <v>14</v>
      </c>
      <c r="AG54" s="266">
        <f t="shared" si="97"/>
        <v>5300</v>
      </c>
      <c r="AH54" s="57">
        <v>2017549</v>
      </c>
      <c r="AI54" s="57">
        <f t="shared" si="98"/>
        <v>34875583</v>
      </c>
      <c r="AJ54" s="57">
        <v>397423</v>
      </c>
      <c r="AK54" s="57">
        <f t="shared" si="99"/>
        <v>13350577</v>
      </c>
      <c r="AL54" s="57">
        <v>19</v>
      </c>
      <c r="AM54" s="266">
        <f t="shared" si="100"/>
        <v>5345</v>
      </c>
      <c r="AN54" s="57">
        <v>1784766</v>
      </c>
      <c r="AO54" s="57">
        <f t="shared" si="101"/>
        <v>38730845</v>
      </c>
      <c r="AP54" s="57">
        <v>415203</v>
      </c>
      <c r="AQ54" s="57">
        <f t="shared" si="102"/>
        <v>15839091</v>
      </c>
      <c r="AR54" s="57">
        <v>17</v>
      </c>
      <c r="AS54" s="266">
        <f t="shared" si="103"/>
        <v>6125</v>
      </c>
      <c r="AT54" s="57">
        <v>2240874</v>
      </c>
      <c r="AU54" s="57">
        <f t="shared" si="104"/>
        <v>41343290</v>
      </c>
      <c r="AV54" s="57">
        <v>659225</v>
      </c>
      <c r="AW54" s="57">
        <f t="shared" si="105"/>
        <v>16527132</v>
      </c>
      <c r="AX54" s="57">
        <v>22</v>
      </c>
      <c r="AY54" s="266">
        <f t="shared" si="106"/>
        <v>6294</v>
      </c>
      <c r="AZ54" s="57">
        <v>1866114</v>
      </c>
      <c r="BA54" s="57">
        <f t="shared" si="107"/>
        <v>42694953</v>
      </c>
      <c r="BB54" s="57">
        <v>198836</v>
      </c>
      <c r="BC54" s="57">
        <f t="shared" si="108"/>
        <v>16803878</v>
      </c>
      <c r="BD54" s="57">
        <v>19</v>
      </c>
      <c r="BE54" s="266">
        <f t="shared" si="109"/>
        <v>6621</v>
      </c>
      <c r="BF54" s="266"/>
      <c r="BG54" s="57">
        <v>2822527</v>
      </c>
      <c r="BH54" s="57">
        <f t="shared" si="110"/>
        <v>47788095</v>
      </c>
      <c r="BI54" s="57">
        <v>645910</v>
      </c>
      <c r="BJ54" s="57">
        <f t="shared" si="111"/>
        <v>18726668</v>
      </c>
      <c r="BK54" s="57">
        <v>27</v>
      </c>
      <c r="BL54" s="266">
        <f t="shared" si="112"/>
        <v>7124</v>
      </c>
      <c r="BM54" s="57">
        <v>2260915</v>
      </c>
      <c r="BN54" s="57">
        <f t="shared" si="113"/>
        <v>49442513</v>
      </c>
      <c r="BO54" s="57">
        <v>430498</v>
      </c>
      <c r="BP54" s="57">
        <f t="shared" si="114"/>
        <v>18493617</v>
      </c>
      <c r="BQ54" s="57">
        <v>24</v>
      </c>
      <c r="BR54" s="266">
        <f t="shared" si="115"/>
        <v>7529</v>
      </c>
      <c r="BS54" s="57">
        <v>2326008</v>
      </c>
      <c r="BT54" s="57">
        <f t="shared" si="116"/>
        <v>53661890</v>
      </c>
      <c r="BU54" s="57">
        <v>485683</v>
      </c>
      <c r="BV54" s="57">
        <f t="shared" si="117"/>
        <v>19843810</v>
      </c>
      <c r="BW54" s="57">
        <v>23</v>
      </c>
      <c r="BX54" s="266">
        <f t="shared" si="118"/>
        <v>8364</v>
      </c>
      <c r="BY54" s="57">
        <v>2462283</v>
      </c>
      <c r="BZ54" s="57">
        <f t="shared" si="119"/>
        <v>47708773</v>
      </c>
      <c r="CA54" s="57">
        <v>365903</v>
      </c>
      <c r="CB54" s="57">
        <f t="shared" si="120"/>
        <v>17417738</v>
      </c>
      <c r="CC54" s="57">
        <v>24</v>
      </c>
      <c r="CD54" s="266">
        <f t="shared" si="121"/>
        <v>7333</v>
      </c>
      <c r="CE54" s="57">
        <v>1995695</v>
      </c>
      <c r="CF54" s="57">
        <f t="shared" si="122"/>
        <v>45446208</v>
      </c>
      <c r="CG54" s="57">
        <v>463645</v>
      </c>
      <c r="CH54" s="57">
        <f t="shared" si="123"/>
        <v>16268265</v>
      </c>
      <c r="CI54" s="57">
        <v>20</v>
      </c>
      <c r="CJ54" s="266">
        <f t="shared" si="124"/>
        <v>7518</v>
      </c>
      <c r="CK54" s="57">
        <v>2123801</v>
      </c>
      <c r="CL54" s="57">
        <f t="shared" si="125"/>
        <v>42170942</v>
      </c>
      <c r="CM54" s="57">
        <v>393605</v>
      </c>
      <c r="CN54" s="57">
        <f t="shared" si="126"/>
        <v>14646381</v>
      </c>
      <c r="CO54" s="57">
        <v>20</v>
      </c>
      <c r="CP54" s="266">
        <f t="shared" si="127"/>
        <v>7365</v>
      </c>
      <c r="CQ54" s="57">
        <v>1704500</v>
      </c>
      <c r="CR54" s="57">
        <f t="shared" si="128"/>
        <v>49607200</v>
      </c>
      <c r="CS54" s="57">
        <v>317419</v>
      </c>
      <c r="CT54" s="57">
        <f t="shared" si="129"/>
        <v>16558369</v>
      </c>
      <c r="CU54" s="57">
        <v>16</v>
      </c>
      <c r="CV54" s="266">
        <f t="shared" si="130"/>
        <v>8266</v>
      </c>
      <c r="CW54" s="57">
        <v>1856966</v>
      </c>
      <c r="CX54" s="57">
        <f t="shared" si="131"/>
        <v>49945673</v>
      </c>
      <c r="CY54" s="57">
        <v>245735</v>
      </c>
      <c r="CZ54" s="57">
        <f t="shared" si="132"/>
        <v>17033822</v>
      </c>
      <c r="DA54" s="57">
        <v>18</v>
      </c>
      <c r="DB54" s="266">
        <f t="shared" si="133"/>
        <v>8143</v>
      </c>
      <c r="DC54" s="57">
        <v>1538968</v>
      </c>
      <c r="DD54" s="57">
        <f t="shared" si="19"/>
        <v>52511323</v>
      </c>
      <c r="DE54" s="57">
        <v>316985</v>
      </c>
      <c r="DF54" s="57">
        <f t="shared" si="134"/>
        <v>18085454</v>
      </c>
      <c r="DG54" s="57">
        <v>14</v>
      </c>
      <c r="DH54" s="266">
        <f t="shared" si="135"/>
        <v>8872</v>
      </c>
      <c r="DI54" s="57">
        <v>2367966</v>
      </c>
      <c r="DJ54" s="57">
        <f t="shared" si="136"/>
        <v>53094154</v>
      </c>
      <c r="DK54" s="57">
        <v>313452</v>
      </c>
      <c r="DL54" s="57">
        <f t="shared" si="137"/>
        <v>17835722</v>
      </c>
      <c r="DM54" s="57">
        <v>23</v>
      </c>
      <c r="DN54" s="266">
        <f t="shared" si="138"/>
        <v>8781</v>
      </c>
      <c r="DO54" s="57">
        <v>2257809</v>
      </c>
      <c r="DP54" s="57">
        <f t="shared" si="139"/>
        <v>56276757</v>
      </c>
      <c r="DQ54" s="57">
        <v>587790</v>
      </c>
      <c r="DR54" s="57">
        <f t="shared" si="140"/>
        <v>18875147</v>
      </c>
      <c r="DS54" s="57">
        <v>21</v>
      </c>
      <c r="DT54" s="266">
        <f t="shared" si="141"/>
        <v>9072</v>
      </c>
      <c r="DU54" s="57">
        <v>2825467</v>
      </c>
      <c r="DV54" s="57">
        <f t="shared" si="142"/>
        <v>59582264</v>
      </c>
      <c r="DW54" s="57">
        <v>782109</v>
      </c>
      <c r="DX54" s="57">
        <f t="shared" si="143"/>
        <v>20066858</v>
      </c>
      <c r="DY54" s="57">
        <v>22</v>
      </c>
      <c r="DZ54" s="266">
        <f t="shared" si="144"/>
        <v>9654</v>
      </c>
      <c r="EA54" s="57">
        <v>2164108</v>
      </c>
      <c r="EB54" s="57">
        <f t="shared" si="145"/>
        <v>66269365</v>
      </c>
      <c r="EC54" s="57">
        <v>282310</v>
      </c>
      <c r="ED54" s="57">
        <f t="shared" si="146"/>
        <v>21881559</v>
      </c>
      <c r="EE54" s="57">
        <v>19</v>
      </c>
      <c r="EF54" s="266">
        <f t="shared" si="147"/>
        <v>10270</v>
      </c>
      <c r="EG54" s="183" t="s">
        <v>337</v>
      </c>
      <c r="EH54" s="57">
        <v>2771421</v>
      </c>
      <c r="EI54" s="57">
        <f t="shared" si="20"/>
        <v>57888034</v>
      </c>
      <c r="EJ54" s="57">
        <v>450838</v>
      </c>
      <c r="EK54" s="57">
        <f t="shared" si="21"/>
        <v>19429235</v>
      </c>
      <c r="EL54" s="57">
        <v>26</v>
      </c>
      <c r="EM54" s="266">
        <f t="shared" si="22"/>
        <v>8172</v>
      </c>
      <c r="EN54" s="57">
        <v>2312391</v>
      </c>
      <c r="EO54" s="57">
        <f t="shared" si="23"/>
        <v>59079575</v>
      </c>
      <c r="EP54" s="57">
        <v>316661</v>
      </c>
      <c r="EQ54" s="57">
        <f t="shared" si="24"/>
        <v>19552310</v>
      </c>
      <c r="ER54" s="57">
        <v>21</v>
      </c>
      <c r="ES54" s="266">
        <f t="shared" si="25"/>
        <v>7679</v>
      </c>
      <c r="ET54" s="57">
        <v>1417839</v>
      </c>
      <c r="EU54" s="57">
        <f t="shared" si="26"/>
        <v>57834430</v>
      </c>
      <c r="EV54" s="57">
        <v>218186</v>
      </c>
      <c r="EW54" s="57">
        <f t="shared" si="27"/>
        <v>19376770</v>
      </c>
      <c r="EX54" s="57">
        <v>12</v>
      </c>
      <c r="EY54" s="266">
        <f t="shared" si="28"/>
        <v>7959</v>
      </c>
      <c r="EZ54" s="57">
        <v>2104113</v>
      </c>
      <c r="FA54" s="57">
        <f t="shared" si="29"/>
        <v>59145252</v>
      </c>
      <c r="FB54" s="57">
        <v>504248</v>
      </c>
      <c r="FC54" s="57">
        <f t="shared" si="30"/>
        <v>20756998</v>
      </c>
      <c r="FD54" s="57">
        <v>19</v>
      </c>
      <c r="FE54" s="266">
        <f t="shared" si="31"/>
        <v>8311</v>
      </c>
      <c r="FF54" s="57">
        <v>2418438</v>
      </c>
      <c r="FG54" s="57">
        <f t="shared" si="32"/>
        <v>70912142</v>
      </c>
      <c r="FH54" s="57">
        <v>309463</v>
      </c>
      <c r="FI54" s="57">
        <f t="shared" si="33"/>
        <v>23683370</v>
      </c>
      <c r="FJ54" s="57">
        <v>23</v>
      </c>
      <c r="FK54" s="266">
        <f t="shared" si="34"/>
        <v>9738</v>
      </c>
      <c r="FL54" s="57">
        <v>2829115</v>
      </c>
      <c r="FM54" s="57">
        <f t="shared" si="35"/>
        <v>68942720</v>
      </c>
      <c r="FN54" s="57">
        <v>242472</v>
      </c>
      <c r="FO54" s="57">
        <f t="shared" si="36"/>
        <v>22699653</v>
      </c>
      <c r="FP54" s="57">
        <v>26</v>
      </c>
      <c r="FQ54" s="266">
        <f t="shared" si="37"/>
        <v>9296</v>
      </c>
      <c r="FR54" s="57">
        <v>3169463</v>
      </c>
      <c r="FS54" s="57">
        <f t="shared" si="38"/>
        <v>82528957</v>
      </c>
      <c r="FT54" s="57">
        <v>590934</v>
      </c>
      <c r="FU54" s="57">
        <f t="shared" si="39"/>
        <v>27343930</v>
      </c>
      <c r="FV54" s="57">
        <v>31</v>
      </c>
      <c r="FW54" s="266">
        <f t="shared" si="40"/>
        <v>10963</v>
      </c>
      <c r="FX54" s="57">
        <v>3465049</v>
      </c>
      <c r="FY54" s="57">
        <f t="shared" si="41"/>
        <v>88511720</v>
      </c>
      <c r="FZ54" s="57">
        <v>533357</v>
      </c>
      <c r="GA54" s="57">
        <f t="shared" si="42"/>
        <v>28425015</v>
      </c>
      <c r="GB54" s="57">
        <v>34</v>
      </c>
      <c r="GC54" s="266">
        <f t="shared" si="43"/>
        <v>12051</v>
      </c>
      <c r="GD54" s="57">
        <v>2375136</v>
      </c>
      <c r="GE54" s="57">
        <f t="shared" si="44"/>
        <v>93198525</v>
      </c>
      <c r="GF54" s="57">
        <v>225921</v>
      </c>
      <c r="GG54" s="57">
        <f t="shared" si="45"/>
        <v>29760536</v>
      </c>
      <c r="GH54" s="57">
        <v>23</v>
      </c>
      <c r="GI54" s="266">
        <f t="shared" si="46"/>
        <v>12320</v>
      </c>
      <c r="GJ54" s="57">
        <v>4167262</v>
      </c>
      <c r="GK54" s="57">
        <f t="shared" si="47"/>
        <v>109506618</v>
      </c>
      <c r="GL54" s="57">
        <v>819949</v>
      </c>
      <c r="GM54" s="57">
        <f t="shared" si="48"/>
        <v>35754728</v>
      </c>
      <c r="GN54" s="57">
        <v>39</v>
      </c>
      <c r="GO54" s="266">
        <f t="shared" si="49"/>
        <v>13944</v>
      </c>
      <c r="GP54" s="57">
        <v>6550109</v>
      </c>
      <c r="GQ54" s="57">
        <f t="shared" si="50"/>
        <v>125090764</v>
      </c>
      <c r="GR54" s="57">
        <v>1366905</v>
      </c>
      <c r="GS54" s="57">
        <f t="shared" si="51"/>
        <v>43017405</v>
      </c>
      <c r="GT54" s="57">
        <v>54</v>
      </c>
      <c r="GU54" s="266">
        <f t="shared" si="52"/>
        <v>15645</v>
      </c>
      <c r="GV54" s="57">
        <v>5575005</v>
      </c>
      <c r="GW54" s="57">
        <f t="shared" si="53"/>
        <v>134995020</v>
      </c>
      <c r="GX54" s="57">
        <v>1269266</v>
      </c>
      <c r="GY54" s="57">
        <f t="shared" si="54"/>
        <v>49669195</v>
      </c>
      <c r="GZ54" s="57">
        <v>53</v>
      </c>
      <c r="HA54" s="266">
        <f t="shared" si="55"/>
        <v>16252</v>
      </c>
      <c r="HB54" s="57">
        <v>5410117</v>
      </c>
      <c r="HC54" s="57">
        <f t="shared" si="56"/>
        <v>164075362</v>
      </c>
      <c r="HD54" s="57">
        <v>1188796</v>
      </c>
      <c r="HE54" s="57">
        <f t="shared" si="57"/>
        <v>62491613</v>
      </c>
      <c r="HF54" s="57">
        <v>49</v>
      </c>
      <c r="HG54" s="266">
        <f t="shared" si="58"/>
        <v>19610</v>
      </c>
      <c r="HH54" s="57">
        <v>7308225</v>
      </c>
      <c r="HI54" s="57">
        <f t="shared" si="148"/>
        <v>175214572</v>
      </c>
      <c r="HJ54" s="57">
        <v>1443278</v>
      </c>
      <c r="HK54" s="57">
        <f t="shared" si="149"/>
        <v>66196840</v>
      </c>
      <c r="HL54" s="57">
        <v>62</v>
      </c>
      <c r="HM54" s="266">
        <f t="shared" si="59"/>
        <v>19568</v>
      </c>
      <c r="HN54" s="386" t="s">
        <v>336</v>
      </c>
      <c r="HO54" s="57">
        <v>8473980</v>
      </c>
      <c r="HP54" s="57">
        <f t="shared" si="150"/>
        <v>165172810</v>
      </c>
      <c r="HQ54" s="57">
        <v>2097383</v>
      </c>
      <c r="HR54" s="57">
        <f t="shared" si="151"/>
        <v>59342959</v>
      </c>
      <c r="HS54" s="57">
        <v>77</v>
      </c>
      <c r="HT54" s="266">
        <f t="shared" si="152"/>
        <v>12829</v>
      </c>
      <c r="HU54" s="418">
        <v>7760667</v>
      </c>
      <c r="HV54" s="57">
        <f t="shared" si="153"/>
        <v>162098374</v>
      </c>
      <c r="HW54" s="418">
        <v>1972362</v>
      </c>
      <c r="HX54" s="57">
        <f t="shared" si="154"/>
        <v>61278148</v>
      </c>
      <c r="HY54" s="420">
        <v>67</v>
      </c>
      <c r="HZ54" s="266">
        <f t="shared" si="155"/>
        <v>11001</v>
      </c>
      <c r="IA54" s="183" t="s">
        <v>338</v>
      </c>
      <c r="IB54" s="57">
        <v>9002044</v>
      </c>
      <c r="IC54" s="57">
        <f t="shared" si="156"/>
        <v>190590061</v>
      </c>
      <c r="ID54" s="57">
        <v>2091638</v>
      </c>
      <c r="IE54" s="57">
        <f t="shared" si="157"/>
        <v>69875433</v>
      </c>
      <c r="IF54" s="420">
        <v>78</v>
      </c>
      <c r="IG54" s="266">
        <f t="shared" si="158"/>
        <v>12700</v>
      </c>
      <c r="IH54" s="418">
        <v>11505326</v>
      </c>
      <c r="II54" s="24">
        <f t="shared" si="159"/>
        <v>209280239</v>
      </c>
      <c r="IJ54" s="418">
        <v>2566455</v>
      </c>
      <c r="IK54" s="24">
        <f t="shared" si="160"/>
        <v>77067792</v>
      </c>
      <c r="IL54" s="420">
        <v>102</v>
      </c>
      <c r="IM54" s="375">
        <f t="shared" si="161"/>
        <v>13532</v>
      </c>
      <c r="IN54" s="418">
        <v>10465453</v>
      </c>
      <c r="IO54" s="57">
        <f t="shared" si="162"/>
        <v>182081877</v>
      </c>
      <c r="IP54" s="418">
        <v>2710140</v>
      </c>
      <c r="IQ54" s="57">
        <f t="shared" si="163"/>
        <v>65660854</v>
      </c>
      <c r="IR54" s="420">
        <v>96</v>
      </c>
      <c r="IS54" s="266">
        <f t="shared" si="164"/>
        <v>11716</v>
      </c>
      <c r="IT54" s="24">
        <v>14173058</v>
      </c>
      <c r="IU54" s="418">
        <f t="shared" si="165"/>
        <v>204036769</v>
      </c>
      <c r="IV54" s="24">
        <v>3625287</v>
      </c>
      <c r="IW54" s="418">
        <f t="shared" si="166"/>
        <v>74423278</v>
      </c>
      <c r="IX54" s="24">
        <v>170</v>
      </c>
      <c r="IY54" s="419">
        <f t="shared" si="167"/>
        <v>13801</v>
      </c>
      <c r="IZ54" s="24">
        <v>15984367</v>
      </c>
      <c r="JA54" s="418">
        <f t="shared" si="168"/>
        <v>207592249</v>
      </c>
      <c r="JB54" s="57">
        <v>3851228</v>
      </c>
      <c r="JC54" s="418">
        <f t="shared" si="169"/>
        <v>76135379</v>
      </c>
      <c r="JD54" s="57">
        <v>182</v>
      </c>
      <c r="JE54" s="419">
        <f t="shared" si="170"/>
        <v>14024</v>
      </c>
      <c r="JF54" s="57">
        <v>16523291</v>
      </c>
      <c r="JG54" s="418">
        <f t="shared" si="171"/>
        <v>244642794</v>
      </c>
      <c r="JH54" s="57">
        <v>3624081</v>
      </c>
      <c r="JI54" s="418">
        <f t="shared" si="172"/>
        <v>87724299</v>
      </c>
      <c r="JJ54" s="57">
        <v>194</v>
      </c>
      <c r="JK54" s="419">
        <f t="shared" si="173"/>
        <v>16258</v>
      </c>
      <c r="JL54" s="57">
        <v>22024932</v>
      </c>
      <c r="JM54" s="418">
        <f t="shared" si="174"/>
        <v>251444943</v>
      </c>
      <c r="JN54" s="57">
        <v>5316062</v>
      </c>
      <c r="JO54" s="418">
        <f t="shared" si="175"/>
        <v>88227770</v>
      </c>
      <c r="JP54" s="57">
        <v>257</v>
      </c>
      <c r="JQ54" s="419">
        <f t="shared" si="176"/>
        <v>16401</v>
      </c>
      <c r="JR54" s="183" t="s">
        <v>338</v>
      </c>
      <c r="JS54" s="24">
        <v>22154</v>
      </c>
      <c r="JT54" s="418">
        <f t="shared" si="177"/>
        <v>273882</v>
      </c>
      <c r="JU54" s="24">
        <v>5296</v>
      </c>
      <c r="JV54" s="418">
        <f t="shared" si="178"/>
        <v>101449</v>
      </c>
      <c r="JW54" s="57">
        <v>257</v>
      </c>
      <c r="JX54" s="419">
        <f t="shared" si="179"/>
        <v>17427</v>
      </c>
      <c r="JY54" s="183" t="s">
        <v>326</v>
      </c>
      <c r="JZ54" s="57">
        <v>48472</v>
      </c>
      <c r="KA54" s="418">
        <f t="shared" si="180"/>
        <v>494790</v>
      </c>
      <c r="KB54" s="57">
        <v>11108</v>
      </c>
      <c r="KC54" s="418">
        <f t="shared" si="181"/>
        <v>158412</v>
      </c>
      <c r="KD54" s="24">
        <v>284</v>
      </c>
      <c r="KE54" s="419">
        <f t="shared" si="182"/>
        <v>12140</v>
      </c>
      <c r="KF54" s="57">
        <v>53382</v>
      </c>
      <c r="KG54" s="418">
        <f t="shared" si="183"/>
        <v>483984</v>
      </c>
      <c r="KH54" s="57">
        <v>12938</v>
      </c>
      <c r="KI54" s="418">
        <f t="shared" si="184"/>
        <v>158971</v>
      </c>
      <c r="KJ54" s="57">
        <v>317</v>
      </c>
      <c r="KK54" s="419">
        <f t="shared" si="185"/>
        <v>10694</v>
      </c>
      <c r="KL54" s="57">
        <v>63388</v>
      </c>
      <c r="KM54" s="418">
        <f t="shared" si="186"/>
        <v>546995</v>
      </c>
      <c r="KN54" s="57">
        <v>16885</v>
      </c>
      <c r="KO54" s="418">
        <f t="shared" si="187"/>
        <v>182328</v>
      </c>
      <c r="KP54" s="57">
        <v>371</v>
      </c>
      <c r="KQ54" s="419">
        <f t="shared" si="60"/>
        <v>11744</v>
      </c>
      <c r="KR54" s="24">
        <v>78744</v>
      </c>
      <c r="KS54" s="418">
        <f t="shared" si="188"/>
        <v>683812</v>
      </c>
      <c r="KT54" s="24">
        <v>19467</v>
      </c>
      <c r="KU54" s="418">
        <f t="shared" si="189"/>
        <v>217256</v>
      </c>
      <c r="KV54" s="24">
        <v>461</v>
      </c>
      <c r="KW54" s="419">
        <f t="shared" si="190"/>
        <v>14079</v>
      </c>
      <c r="KX54" s="57">
        <v>79211</v>
      </c>
      <c r="KY54" s="418">
        <f t="shared" si="191"/>
        <v>661080</v>
      </c>
      <c r="KZ54" s="57">
        <v>19540</v>
      </c>
      <c r="LA54" s="418">
        <f t="shared" si="192"/>
        <v>211691</v>
      </c>
      <c r="LB54" s="24">
        <v>463</v>
      </c>
      <c r="LC54" s="419">
        <f t="shared" si="193"/>
        <v>13685</v>
      </c>
      <c r="LD54" s="183" t="s">
        <v>339</v>
      </c>
      <c r="LE54" s="57">
        <v>37089</v>
      </c>
      <c r="LF54" s="24">
        <f t="shared" si="194"/>
        <v>1005526</v>
      </c>
      <c r="LG54" s="57">
        <v>6577</v>
      </c>
      <c r="LH54" s="24">
        <f t="shared" si="195"/>
        <v>310230</v>
      </c>
      <c r="LI54" s="57">
        <v>53</v>
      </c>
      <c r="LJ54" s="266">
        <f t="shared" si="61"/>
        <v>16332</v>
      </c>
      <c r="LK54" s="57">
        <v>44746</v>
      </c>
      <c r="LL54" s="57">
        <f t="shared" si="196"/>
        <v>950203</v>
      </c>
      <c r="LM54" s="57">
        <v>3740</v>
      </c>
      <c r="LN54" s="57">
        <f t="shared" si="197"/>
        <v>285888</v>
      </c>
      <c r="LO54" s="57">
        <v>64</v>
      </c>
      <c r="LP54" s="266">
        <f t="shared" si="198"/>
        <v>16477</v>
      </c>
      <c r="LQ54" s="57">
        <v>41777</v>
      </c>
      <c r="LR54" s="57">
        <f t="shared" si="199"/>
        <v>1014922</v>
      </c>
      <c r="LS54" s="57">
        <v>6958</v>
      </c>
      <c r="LT54" s="57">
        <f t="shared" si="200"/>
        <v>328335</v>
      </c>
      <c r="LU54" s="57">
        <v>58</v>
      </c>
      <c r="LV54" s="266">
        <f t="shared" si="201"/>
        <v>18489</v>
      </c>
      <c r="LW54" s="160" t="s">
        <v>330</v>
      </c>
      <c r="LX54" s="418">
        <v>92977</v>
      </c>
      <c r="LY54" s="57">
        <f t="shared" si="62"/>
        <v>888721</v>
      </c>
      <c r="LZ54" s="418">
        <v>19729</v>
      </c>
      <c r="MA54" s="57">
        <f t="shared" si="63"/>
        <v>311444</v>
      </c>
      <c r="MB54" s="420">
        <v>358</v>
      </c>
      <c r="MC54" s="266">
        <f t="shared" si="64"/>
        <v>16603</v>
      </c>
      <c r="MD54" s="57">
        <v>112911</v>
      </c>
      <c r="ME54" s="418">
        <f t="shared" si="65"/>
        <v>847413</v>
      </c>
      <c r="MF54" s="57">
        <v>27697</v>
      </c>
      <c r="MG54" s="418">
        <f t="shared" si="66"/>
        <v>294951</v>
      </c>
      <c r="MH54" s="57">
        <v>440</v>
      </c>
      <c r="MI54" s="419">
        <f t="shared" si="67"/>
        <v>11876</v>
      </c>
      <c r="MJ54" s="57">
        <v>136019</v>
      </c>
      <c r="MK54" s="418">
        <f t="shared" si="68"/>
        <v>1029441</v>
      </c>
      <c r="ML54" s="57">
        <v>39139</v>
      </c>
      <c r="MM54" s="418">
        <f t="shared" si="69"/>
        <v>389172</v>
      </c>
      <c r="MN54" s="57">
        <v>525</v>
      </c>
      <c r="MO54" s="419">
        <f t="shared" si="70"/>
        <v>13385</v>
      </c>
      <c r="MP54" s="24">
        <v>155999</v>
      </c>
      <c r="MQ54" s="418">
        <f t="shared" si="71"/>
        <v>1067659</v>
      </c>
      <c r="MR54" s="24">
        <v>50727</v>
      </c>
      <c r="MS54" s="418">
        <f t="shared" si="72"/>
        <v>420365</v>
      </c>
      <c r="MT54" s="57">
        <v>590</v>
      </c>
      <c r="MU54" s="419">
        <f t="shared" si="73"/>
        <v>13193</v>
      </c>
      <c r="MV54" s="57">
        <v>156618</v>
      </c>
      <c r="MW54" s="418">
        <f t="shared" si="74"/>
        <v>1105607</v>
      </c>
      <c r="MX54" s="57">
        <v>54423</v>
      </c>
      <c r="MY54" s="418">
        <f t="shared" si="75"/>
        <v>460277</v>
      </c>
      <c r="MZ54" s="57">
        <v>599</v>
      </c>
      <c r="NA54" s="419">
        <f t="shared" si="76"/>
        <v>13622</v>
      </c>
      <c r="NB54" s="57">
        <v>192625</v>
      </c>
      <c r="NC54" s="418">
        <f t="shared" si="77"/>
        <v>1271500</v>
      </c>
      <c r="ND54" s="57">
        <v>70470</v>
      </c>
      <c r="NE54" s="418">
        <f t="shared" si="78"/>
        <v>531195</v>
      </c>
      <c r="NF54" s="57">
        <v>721</v>
      </c>
      <c r="NG54" s="419">
        <f t="shared" si="79"/>
        <v>14868</v>
      </c>
      <c r="NH54" s="57">
        <v>164577</v>
      </c>
      <c r="NI54" s="418">
        <f t="shared" si="80"/>
        <v>841354</v>
      </c>
      <c r="NJ54" s="57">
        <v>55097</v>
      </c>
      <c r="NK54" s="418">
        <f t="shared" si="81"/>
        <v>338199</v>
      </c>
      <c r="NL54" s="57">
        <v>600</v>
      </c>
      <c r="NM54" s="420">
        <f t="shared" si="82"/>
        <v>9598</v>
      </c>
    </row>
    <row r="55" spans="2:377" s="57" customFormat="1" ht="13.8" x14ac:dyDescent="0.3">
      <c r="C55" s="351" t="s">
        <v>340</v>
      </c>
      <c r="D55" s="57">
        <v>4118708</v>
      </c>
      <c r="E55" s="57">
        <f t="shared" si="83"/>
        <v>29114579</v>
      </c>
      <c r="F55" s="57">
        <v>1650453</v>
      </c>
      <c r="G55" s="57">
        <f t="shared" si="84"/>
        <v>12056567</v>
      </c>
      <c r="H55" s="57">
        <v>18</v>
      </c>
      <c r="I55" s="266">
        <f t="shared" si="85"/>
        <v>3882</v>
      </c>
      <c r="J55" s="57">
        <v>2413868</v>
      </c>
      <c r="K55" s="57">
        <f t="shared" si="86"/>
        <v>27099601</v>
      </c>
      <c r="L55" s="57">
        <v>411379</v>
      </c>
      <c r="M55" s="57">
        <f t="shared" si="87"/>
        <v>11246114</v>
      </c>
      <c r="N55" s="57">
        <v>13</v>
      </c>
      <c r="O55" s="266">
        <f t="shared" si="88"/>
        <v>4284</v>
      </c>
      <c r="P55" s="57">
        <v>7318853</v>
      </c>
      <c r="Q55" s="57">
        <f t="shared" si="89"/>
        <v>38804765</v>
      </c>
      <c r="R55" s="57">
        <v>679197</v>
      </c>
      <c r="S55" s="57">
        <f t="shared" si="90"/>
        <v>13094723</v>
      </c>
      <c r="T55" s="24">
        <v>22</v>
      </c>
      <c r="U55" s="266">
        <f t="shared" si="91"/>
        <v>4982</v>
      </c>
      <c r="V55" s="57">
        <v>5256409</v>
      </c>
      <c r="W55" s="57">
        <f t="shared" si="92"/>
        <v>36743432</v>
      </c>
      <c r="X55" s="57">
        <v>326795</v>
      </c>
      <c r="Y55" s="57">
        <f t="shared" si="93"/>
        <v>12596883</v>
      </c>
      <c r="Z55" s="57">
        <v>17</v>
      </c>
      <c r="AA55" s="266">
        <f t="shared" si="94"/>
        <v>5266</v>
      </c>
      <c r="AB55" s="57">
        <v>2214701</v>
      </c>
      <c r="AC55" s="57">
        <f t="shared" si="95"/>
        <v>35387714</v>
      </c>
      <c r="AD55" s="57">
        <v>409960</v>
      </c>
      <c r="AE55" s="57">
        <f t="shared" si="96"/>
        <v>13993769</v>
      </c>
      <c r="AF55" s="57">
        <v>11</v>
      </c>
      <c r="AG55" s="266">
        <f t="shared" si="97"/>
        <v>5311</v>
      </c>
      <c r="AH55" s="57">
        <v>2981122</v>
      </c>
      <c r="AI55" s="57">
        <f t="shared" si="98"/>
        <v>37856705</v>
      </c>
      <c r="AJ55" s="57">
        <v>459995</v>
      </c>
      <c r="AK55" s="57">
        <f t="shared" si="99"/>
        <v>13810572</v>
      </c>
      <c r="AL55" s="57">
        <v>14</v>
      </c>
      <c r="AM55" s="266">
        <f t="shared" si="100"/>
        <v>5359</v>
      </c>
      <c r="AN55" s="57">
        <v>4394945</v>
      </c>
      <c r="AO55" s="57">
        <f t="shared" si="101"/>
        <v>43125790</v>
      </c>
      <c r="AP55" s="57">
        <v>681070</v>
      </c>
      <c r="AQ55" s="57">
        <f t="shared" si="102"/>
        <v>16520161</v>
      </c>
      <c r="AR55" s="57">
        <v>20</v>
      </c>
      <c r="AS55" s="266">
        <f t="shared" si="103"/>
        <v>6145</v>
      </c>
      <c r="AT55" s="57">
        <v>3462089</v>
      </c>
      <c r="AU55" s="57">
        <f t="shared" si="104"/>
        <v>44805379</v>
      </c>
      <c r="AV55" s="57">
        <v>931875</v>
      </c>
      <c r="AW55" s="57">
        <f t="shared" si="105"/>
        <v>17459007</v>
      </c>
      <c r="AX55" s="57">
        <v>17</v>
      </c>
      <c r="AY55" s="266">
        <f t="shared" si="106"/>
        <v>6311</v>
      </c>
      <c r="AZ55" s="57">
        <v>4420271</v>
      </c>
      <c r="BA55" s="57">
        <f t="shared" si="107"/>
        <v>47115224</v>
      </c>
      <c r="BB55" s="57">
        <v>908575</v>
      </c>
      <c r="BC55" s="57">
        <f t="shared" si="108"/>
        <v>17712453</v>
      </c>
      <c r="BD55" s="57">
        <v>22</v>
      </c>
      <c r="BE55" s="266">
        <f t="shared" si="109"/>
        <v>6643</v>
      </c>
      <c r="BF55" s="266"/>
      <c r="BG55" s="57">
        <v>5583880</v>
      </c>
      <c r="BH55" s="57">
        <f t="shared" si="110"/>
        <v>53371975</v>
      </c>
      <c r="BI55" s="57">
        <v>792487</v>
      </c>
      <c r="BJ55" s="57">
        <f t="shared" si="111"/>
        <v>19519155</v>
      </c>
      <c r="BK55" s="57">
        <v>24</v>
      </c>
      <c r="BL55" s="266">
        <f t="shared" si="112"/>
        <v>7148</v>
      </c>
      <c r="BM55" s="57">
        <v>9991253</v>
      </c>
      <c r="BN55" s="57">
        <f t="shared" si="113"/>
        <v>59433766</v>
      </c>
      <c r="BO55" s="57">
        <v>1617231</v>
      </c>
      <c r="BP55" s="57">
        <f t="shared" si="114"/>
        <v>20110848</v>
      </c>
      <c r="BQ55" s="57">
        <v>27</v>
      </c>
      <c r="BR55" s="266">
        <f t="shared" si="115"/>
        <v>7556</v>
      </c>
      <c r="BS55" s="57">
        <v>6463572</v>
      </c>
      <c r="BT55" s="57">
        <f t="shared" si="116"/>
        <v>60125462</v>
      </c>
      <c r="BU55" s="57">
        <v>1186384</v>
      </c>
      <c r="BV55" s="57">
        <f t="shared" si="117"/>
        <v>21030194</v>
      </c>
      <c r="BW55" s="57">
        <v>26</v>
      </c>
      <c r="BX55" s="266">
        <f t="shared" si="118"/>
        <v>8390</v>
      </c>
      <c r="BY55" s="57">
        <v>8743045</v>
      </c>
      <c r="BZ55" s="57">
        <f t="shared" si="119"/>
        <v>56451818</v>
      </c>
      <c r="CA55" s="57">
        <v>1245019</v>
      </c>
      <c r="CB55" s="57">
        <f t="shared" si="120"/>
        <v>18662757</v>
      </c>
      <c r="CC55" s="57">
        <v>34</v>
      </c>
      <c r="CD55" s="266">
        <f t="shared" si="121"/>
        <v>7367</v>
      </c>
      <c r="CE55" s="57">
        <v>4521222</v>
      </c>
      <c r="CF55" s="57">
        <f t="shared" si="122"/>
        <v>49967430</v>
      </c>
      <c r="CG55" s="57">
        <v>618468</v>
      </c>
      <c r="CH55" s="57">
        <f t="shared" si="123"/>
        <v>16886733</v>
      </c>
      <c r="CI55" s="57">
        <v>18</v>
      </c>
      <c r="CJ55" s="266">
        <f t="shared" si="124"/>
        <v>7536</v>
      </c>
      <c r="CK55" s="57">
        <v>3524271</v>
      </c>
      <c r="CL55" s="57">
        <f t="shared" si="125"/>
        <v>45695213</v>
      </c>
      <c r="CM55" s="57">
        <v>543583</v>
      </c>
      <c r="CN55" s="57">
        <f t="shared" si="126"/>
        <v>15189964</v>
      </c>
      <c r="CO55" s="57">
        <v>9</v>
      </c>
      <c r="CP55" s="266">
        <f t="shared" si="127"/>
        <v>7374</v>
      </c>
      <c r="CQ55" s="57">
        <v>4088462</v>
      </c>
      <c r="CR55" s="57">
        <f t="shared" si="128"/>
        <v>53695662</v>
      </c>
      <c r="CS55" s="57">
        <v>675595</v>
      </c>
      <c r="CT55" s="57">
        <f t="shared" si="129"/>
        <v>17233964</v>
      </c>
      <c r="CU55" s="57">
        <v>17</v>
      </c>
      <c r="CV55" s="266">
        <f t="shared" si="130"/>
        <v>8283</v>
      </c>
      <c r="CW55" s="57">
        <v>3019453</v>
      </c>
      <c r="CX55" s="57">
        <f t="shared" si="131"/>
        <v>52965126</v>
      </c>
      <c r="CY55" s="57">
        <v>327457</v>
      </c>
      <c r="CZ55" s="57">
        <f t="shared" si="132"/>
        <v>17361279</v>
      </c>
      <c r="DA55" s="57">
        <v>14</v>
      </c>
      <c r="DB55" s="266">
        <f t="shared" si="133"/>
        <v>8157</v>
      </c>
      <c r="DC55" s="57">
        <v>3497594</v>
      </c>
      <c r="DD55" s="57">
        <f t="shared" si="19"/>
        <v>56008917</v>
      </c>
      <c r="DE55" s="57">
        <v>464989</v>
      </c>
      <c r="DF55" s="57">
        <f t="shared" si="134"/>
        <v>18550443</v>
      </c>
      <c r="DG55" s="57">
        <v>15</v>
      </c>
      <c r="DH55" s="266">
        <f t="shared" si="135"/>
        <v>8887</v>
      </c>
      <c r="DI55" s="57">
        <v>6324516</v>
      </c>
      <c r="DJ55" s="57">
        <f t="shared" si="136"/>
        <v>59418670</v>
      </c>
      <c r="DK55" s="57">
        <v>666971</v>
      </c>
      <c r="DL55" s="57">
        <f t="shared" si="137"/>
        <v>18502693</v>
      </c>
      <c r="DM55" s="57">
        <v>22</v>
      </c>
      <c r="DN55" s="266">
        <f t="shared" si="138"/>
        <v>8803</v>
      </c>
      <c r="DO55" s="57">
        <v>4687319</v>
      </c>
      <c r="DP55" s="57">
        <f t="shared" si="139"/>
        <v>60964076</v>
      </c>
      <c r="DQ55" s="57">
        <v>486712</v>
      </c>
      <c r="DR55" s="57">
        <f t="shared" si="140"/>
        <v>19361859</v>
      </c>
      <c r="DS55" s="57">
        <v>13</v>
      </c>
      <c r="DT55" s="266">
        <f t="shared" si="141"/>
        <v>9085</v>
      </c>
      <c r="DU55" s="57">
        <v>6117086</v>
      </c>
      <c r="DV55" s="57">
        <f t="shared" si="142"/>
        <v>65699350</v>
      </c>
      <c r="DW55" s="57">
        <v>809315</v>
      </c>
      <c r="DX55" s="57">
        <f t="shared" si="143"/>
        <v>20876173</v>
      </c>
      <c r="DY55" s="57">
        <v>27</v>
      </c>
      <c r="DZ55" s="266">
        <f t="shared" si="144"/>
        <v>9681</v>
      </c>
      <c r="EA55" s="57">
        <v>9212458</v>
      </c>
      <c r="EB55" s="57">
        <f t="shared" si="145"/>
        <v>75481823</v>
      </c>
      <c r="EC55" s="57">
        <v>1449711</v>
      </c>
      <c r="ED55" s="57">
        <f t="shared" si="146"/>
        <v>23331270</v>
      </c>
      <c r="EE55" s="57">
        <v>33</v>
      </c>
      <c r="EF55" s="266">
        <f t="shared" si="147"/>
        <v>10303</v>
      </c>
      <c r="EG55" s="183" t="s">
        <v>341</v>
      </c>
      <c r="EH55" s="57">
        <v>5135890</v>
      </c>
      <c r="EI55" s="57">
        <f t="shared" si="20"/>
        <v>63023924</v>
      </c>
      <c r="EJ55" s="57">
        <v>648369</v>
      </c>
      <c r="EK55" s="57">
        <f t="shared" si="21"/>
        <v>20077604</v>
      </c>
      <c r="EL55" s="57">
        <v>17</v>
      </c>
      <c r="EM55" s="266">
        <f t="shared" si="22"/>
        <v>8189</v>
      </c>
      <c r="EN55" s="57">
        <v>7511661</v>
      </c>
      <c r="EO55" s="57">
        <f t="shared" si="23"/>
        <v>66591236</v>
      </c>
      <c r="EP55" s="57">
        <v>661346</v>
      </c>
      <c r="EQ55" s="57">
        <f t="shared" si="24"/>
        <v>20213656</v>
      </c>
      <c r="ER55" s="57">
        <v>26</v>
      </c>
      <c r="ES55" s="266">
        <f t="shared" si="25"/>
        <v>7705</v>
      </c>
      <c r="ET55" s="57">
        <v>3164986</v>
      </c>
      <c r="EU55" s="57">
        <f t="shared" si="26"/>
        <v>60999416</v>
      </c>
      <c r="EV55" s="57">
        <v>328297</v>
      </c>
      <c r="EW55" s="57">
        <f t="shared" si="27"/>
        <v>19705067</v>
      </c>
      <c r="EX55" s="57">
        <v>15</v>
      </c>
      <c r="EY55" s="266">
        <f t="shared" si="28"/>
        <v>7974</v>
      </c>
      <c r="EZ55" s="57">
        <v>3581176</v>
      </c>
      <c r="FA55" s="57">
        <f t="shared" si="29"/>
        <v>62726428</v>
      </c>
      <c r="FB55" s="57">
        <v>580699</v>
      </c>
      <c r="FC55" s="57">
        <f t="shared" si="30"/>
        <v>21337697</v>
      </c>
      <c r="FD55" s="57">
        <v>17</v>
      </c>
      <c r="FE55" s="266">
        <f t="shared" si="31"/>
        <v>8328</v>
      </c>
      <c r="FF55" s="57">
        <v>3474205</v>
      </c>
      <c r="FG55" s="57">
        <f t="shared" si="32"/>
        <v>74386347</v>
      </c>
      <c r="FH55" s="57">
        <v>212024</v>
      </c>
      <c r="FI55" s="57">
        <f t="shared" si="33"/>
        <v>23895394</v>
      </c>
      <c r="FJ55" s="57">
        <v>16</v>
      </c>
      <c r="FK55" s="266">
        <f t="shared" si="34"/>
        <v>9754</v>
      </c>
      <c r="FL55" s="57">
        <v>5211495</v>
      </c>
      <c r="FM55" s="57">
        <f t="shared" si="35"/>
        <v>74154215</v>
      </c>
      <c r="FN55" s="57">
        <v>556162</v>
      </c>
      <c r="FO55" s="57">
        <f t="shared" si="36"/>
        <v>23255815</v>
      </c>
      <c r="FP55" s="57">
        <v>21</v>
      </c>
      <c r="FQ55" s="266">
        <f t="shared" si="37"/>
        <v>9317</v>
      </c>
      <c r="FR55" s="57">
        <v>4825589</v>
      </c>
      <c r="FS55" s="57">
        <f t="shared" si="38"/>
        <v>87354546</v>
      </c>
      <c r="FT55" s="57">
        <v>779611</v>
      </c>
      <c r="FU55" s="57">
        <f t="shared" si="39"/>
        <v>28123541</v>
      </c>
      <c r="FV55" s="57">
        <v>25</v>
      </c>
      <c r="FW55" s="266">
        <f t="shared" si="40"/>
        <v>10988</v>
      </c>
      <c r="FX55" s="57">
        <v>6861216</v>
      </c>
      <c r="FY55" s="57">
        <f t="shared" si="41"/>
        <v>95372936</v>
      </c>
      <c r="FZ55" s="57">
        <v>802765</v>
      </c>
      <c r="GA55" s="57">
        <f t="shared" si="42"/>
        <v>29227780</v>
      </c>
      <c r="GB55" s="57">
        <v>31</v>
      </c>
      <c r="GC55" s="266">
        <f t="shared" si="43"/>
        <v>12082</v>
      </c>
      <c r="GD55" s="57">
        <v>6518245</v>
      </c>
      <c r="GE55" s="57">
        <f t="shared" si="44"/>
        <v>99716770</v>
      </c>
      <c r="GF55" s="57">
        <v>706683</v>
      </c>
      <c r="GG55" s="57">
        <f t="shared" si="45"/>
        <v>30467219</v>
      </c>
      <c r="GH55" s="57">
        <v>30</v>
      </c>
      <c r="GI55" s="266">
        <f t="shared" si="46"/>
        <v>12350</v>
      </c>
      <c r="GJ55" s="57">
        <v>8027699</v>
      </c>
      <c r="GK55" s="57">
        <f t="shared" si="47"/>
        <v>117534317</v>
      </c>
      <c r="GL55" s="57">
        <v>539234</v>
      </c>
      <c r="GM55" s="57">
        <f t="shared" si="48"/>
        <v>36293962</v>
      </c>
      <c r="GN55" s="57">
        <v>38</v>
      </c>
      <c r="GO55" s="266">
        <f t="shared" si="49"/>
        <v>13982</v>
      </c>
      <c r="GP55" s="57">
        <v>8983148</v>
      </c>
      <c r="GQ55" s="57">
        <f t="shared" si="50"/>
        <v>134073912</v>
      </c>
      <c r="GR55" s="57">
        <v>1168072</v>
      </c>
      <c r="GS55" s="57">
        <f t="shared" si="51"/>
        <v>44185477</v>
      </c>
      <c r="GT55" s="57">
        <v>35</v>
      </c>
      <c r="GU55" s="266">
        <f t="shared" si="52"/>
        <v>15680</v>
      </c>
      <c r="GV55" s="57">
        <v>9077596</v>
      </c>
      <c r="GW55" s="57">
        <f t="shared" si="53"/>
        <v>144072616</v>
      </c>
      <c r="GX55" s="57">
        <v>1774060</v>
      </c>
      <c r="GY55" s="57">
        <f t="shared" si="54"/>
        <v>51443255</v>
      </c>
      <c r="GZ55" s="57">
        <v>37</v>
      </c>
      <c r="HA55" s="266">
        <f t="shared" si="55"/>
        <v>16289</v>
      </c>
      <c r="HB55" s="57">
        <v>11597039</v>
      </c>
      <c r="HC55" s="57">
        <f t="shared" si="56"/>
        <v>175672401</v>
      </c>
      <c r="HD55" s="57">
        <v>2461945</v>
      </c>
      <c r="HE55" s="57">
        <f t="shared" si="57"/>
        <v>64953558</v>
      </c>
      <c r="HF55" s="57">
        <v>53</v>
      </c>
      <c r="HG55" s="266">
        <f t="shared" si="58"/>
        <v>19663</v>
      </c>
      <c r="HH55" s="57">
        <v>12690549</v>
      </c>
      <c r="HI55" s="57">
        <f t="shared" si="148"/>
        <v>187905121</v>
      </c>
      <c r="HJ55" s="57">
        <v>1904475</v>
      </c>
      <c r="HK55" s="57">
        <f t="shared" si="149"/>
        <v>68101315</v>
      </c>
      <c r="HL55" s="57">
        <v>53</v>
      </c>
      <c r="HM55" s="266">
        <f t="shared" si="59"/>
        <v>19621</v>
      </c>
      <c r="HN55" s="386" t="s">
        <v>340</v>
      </c>
      <c r="HO55" s="57">
        <v>11679887</v>
      </c>
      <c r="HP55" s="57">
        <f t="shared" si="150"/>
        <v>176852697</v>
      </c>
      <c r="HQ55" s="57">
        <v>2550364</v>
      </c>
      <c r="HR55" s="57">
        <f t="shared" si="151"/>
        <v>61893323</v>
      </c>
      <c r="HS55" s="57">
        <v>49</v>
      </c>
      <c r="HT55" s="266">
        <f t="shared" si="152"/>
        <v>12878</v>
      </c>
      <c r="HU55" s="57">
        <v>16262489</v>
      </c>
      <c r="HV55" s="57">
        <f t="shared" si="153"/>
        <v>178360863</v>
      </c>
      <c r="HW55" s="57">
        <v>3980421</v>
      </c>
      <c r="HX55" s="57">
        <f t="shared" si="154"/>
        <v>65258569</v>
      </c>
      <c r="HY55" s="57">
        <v>68</v>
      </c>
      <c r="HZ55" s="266">
        <f t="shared" si="155"/>
        <v>11069</v>
      </c>
      <c r="IA55" s="183" t="s">
        <v>342</v>
      </c>
      <c r="IB55" s="57">
        <v>22663293</v>
      </c>
      <c r="IC55" s="57">
        <f t="shared" si="156"/>
        <v>213253354</v>
      </c>
      <c r="ID55" s="57">
        <v>3930334</v>
      </c>
      <c r="IE55" s="57">
        <f>IE54+ID55</f>
        <v>73805767</v>
      </c>
      <c r="IF55" s="57">
        <v>84</v>
      </c>
      <c r="IG55" s="266">
        <f t="shared" si="158"/>
        <v>12784</v>
      </c>
      <c r="IH55" s="24">
        <v>18029409</v>
      </c>
      <c r="II55" s="24">
        <f t="shared" si="159"/>
        <v>227309648</v>
      </c>
      <c r="IJ55" s="24">
        <v>2894099</v>
      </c>
      <c r="IK55" s="24">
        <f t="shared" si="160"/>
        <v>79961891</v>
      </c>
      <c r="IL55" s="24">
        <v>67</v>
      </c>
      <c r="IM55" s="375">
        <f t="shared" si="161"/>
        <v>13599</v>
      </c>
      <c r="IN55" s="57">
        <v>20816974</v>
      </c>
      <c r="IO55" s="57">
        <f t="shared" si="162"/>
        <v>202898851</v>
      </c>
      <c r="IP55" s="57">
        <v>3533371</v>
      </c>
      <c r="IQ55" s="57">
        <f t="shared" si="163"/>
        <v>69194225</v>
      </c>
      <c r="IR55" s="57">
        <v>78</v>
      </c>
      <c r="IS55" s="266">
        <f t="shared" si="164"/>
        <v>11794</v>
      </c>
      <c r="IT55" s="418">
        <v>29523099</v>
      </c>
      <c r="IU55" s="24">
        <f t="shared" si="165"/>
        <v>233559868</v>
      </c>
      <c r="IV55" s="418">
        <v>7042193</v>
      </c>
      <c r="IW55" s="24">
        <f t="shared" si="166"/>
        <v>81465471</v>
      </c>
      <c r="IX55" s="420">
        <v>177</v>
      </c>
      <c r="IY55" s="266">
        <f t="shared" si="167"/>
        <v>13978</v>
      </c>
      <c r="IZ55" s="418">
        <v>37383543</v>
      </c>
      <c r="JA55" s="24">
        <f t="shared" si="168"/>
        <v>244975792</v>
      </c>
      <c r="JB55" s="418">
        <v>6223295</v>
      </c>
      <c r="JC55" s="57">
        <f t="shared" si="169"/>
        <v>82358674</v>
      </c>
      <c r="JD55" s="420">
        <v>172</v>
      </c>
      <c r="JE55" s="266">
        <f t="shared" si="170"/>
        <v>14196</v>
      </c>
      <c r="JF55" s="418">
        <v>34738713</v>
      </c>
      <c r="JG55" s="57">
        <f t="shared" si="171"/>
        <v>279381507</v>
      </c>
      <c r="JH55" s="418">
        <v>6176079</v>
      </c>
      <c r="JI55" s="57">
        <f t="shared" si="172"/>
        <v>93900378</v>
      </c>
      <c r="JJ55" s="420">
        <v>191</v>
      </c>
      <c r="JK55" s="375">
        <f t="shared" si="173"/>
        <v>16449</v>
      </c>
      <c r="JL55" s="418">
        <v>42708129</v>
      </c>
      <c r="JM55" s="57">
        <f t="shared" si="174"/>
        <v>294153072</v>
      </c>
      <c r="JN55" s="418">
        <v>7253438</v>
      </c>
      <c r="JO55" s="57">
        <f t="shared" si="175"/>
        <v>95481208</v>
      </c>
      <c r="JP55" s="420">
        <v>233</v>
      </c>
      <c r="JQ55" s="266">
        <f t="shared" si="176"/>
        <v>16634</v>
      </c>
      <c r="JR55" s="183" t="s">
        <v>342</v>
      </c>
      <c r="JS55" s="418">
        <v>42894</v>
      </c>
      <c r="JT55" s="24">
        <f t="shared" si="177"/>
        <v>316776</v>
      </c>
      <c r="JU55" s="418">
        <v>7653</v>
      </c>
      <c r="JV55" s="24">
        <f>JV54+JU55+1</f>
        <v>109103</v>
      </c>
      <c r="JW55" s="420">
        <v>231</v>
      </c>
      <c r="JX55" s="266">
        <f t="shared" si="179"/>
        <v>17658</v>
      </c>
      <c r="JY55" s="183" t="s">
        <v>343</v>
      </c>
      <c r="JZ55" s="418">
        <v>107426</v>
      </c>
      <c r="KA55" s="57">
        <f t="shared" si="180"/>
        <v>602216</v>
      </c>
      <c r="KB55" s="418">
        <v>17741</v>
      </c>
      <c r="KC55" s="57">
        <f t="shared" si="181"/>
        <v>176153</v>
      </c>
      <c r="KD55" s="420">
        <v>283</v>
      </c>
      <c r="KE55" s="375">
        <f t="shared" si="182"/>
        <v>12423</v>
      </c>
      <c r="KF55" s="418">
        <v>103503</v>
      </c>
      <c r="KG55" s="24">
        <f>KG54+KF55+1</f>
        <v>587488</v>
      </c>
      <c r="KH55" s="418">
        <v>16800</v>
      </c>
      <c r="KI55" s="24">
        <f t="shared" si="184"/>
        <v>175771</v>
      </c>
      <c r="KJ55" s="420">
        <v>254</v>
      </c>
      <c r="KK55" s="375">
        <f t="shared" si="185"/>
        <v>10948</v>
      </c>
      <c r="KL55" s="418">
        <v>117041</v>
      </c>
      <c r="KM55" s="57">
        <f>KM54+KL55-2</f>
        <v>664034</v>
      </c>
      <c r="KN55" s="418">
        <v>23910</v>
      </c>
      <c r="KO55" s="57">
        <f>KO54+KN55+1</f>
        <v>206239</v>
      </c>
      <c r="KP55" s="420">
        <v>312</v>
      </c>
      <c r="KQ55" s="266">
        <f t="shared" si="60"/>
        <v>12056</v>
      </c>
      <c r="KR55" s="418">
        <v>156414</v>
      </c>
      <c r="KS55" s="57">
        <f t="shared" si="188"/>
        <v>840226</v>
      </c>
      <c r="KT55" s="418">
        <v>25752</v>
      </c>
      <c r="KU55" s="57">
        <f>KU54+KT55-1</f>
        <v>243007</v>
      </c>
      <c r="KV55" s="420">
        <v>410</v>
      </c>
      <c r="KW55" s="266">
        <f t="shared" si="190"/>
        <v>14489</v>
      </c>
      <c r="KX55" s="418">
        <v>180383</v>
      </c>
      <c r="KY55" s="24">
        <f>KY54+KX55-1</f>
        <v>841462</v>
      </c>
      <c r="KZ55" s="418">
        <v>27864</v>
      </c>
      <c r="LA55" s="24">
        <f t="shared" si="192"/>
        <v>239555</v>
      </c>
      <c r="LB55" s="420">
        <v>420</v>
      </c>
      <c r="LC55" s="375">
        <f t="shared" si="193"/>
        <v>14105</v>
      </c>
      <c r="LD55" s="183" t="s">
        <v>344</v>
      </c>
      <c r="LE55" s="57">
        <v>62686</v>
      </c>
      <c r="LF55" s="24">
        <f t="shared" si="194"/>
        <v>1068212</v>
      </c>
      <c r="LG55" s="57">
        <v>7666</v>
      </c>
      <c r="LH55" s="24">
        <f t="shared" si="195"/>
        <v>317896</v>
      </c>
      <c r="LI55" s="57">
        <v>26</v>
      </c>
      <c r="LJ55" s="266">
        <f t="shared" si="61"/>
        <v>16358</v>
      </c>
      <c r="LK55" s="57">
        <v>43407</v>
      </c>
      <c r="LL55" s="57">
        <f t="shared" si="196"/>
        <v>993610</v>
      </c>
      <c r="LM55" s="57">
        <v>4288</v>
      </c>
      <c r="LN55" s="57">
        <f>LN54+LM55-1</f>
        <v>290175</v>
      </c>
      <c r="LO55" s="57">
        <v>25</v>
      </c>
      <c r="LP55" s="266">
        <f t="shared" si="198"/>
        <v>16502</v>
      </c>
      <c r="LQ55" s="57">
        <v>30495</v>
      </c>
      <c r="LR55" s="57">
        <f>LR54+LQ55+1</f>
        <v>1045418</v>
      </c>
      <c r="LS55" s="57">
        <v>2711</v>
      </c>
      <c r="LT55" s="57">
        <f>LT54+LS55-1</f>
        <v>331045</v>
      </c>
      <c r="LU55" s="57">
        <v>16</v>
      </c>
      <c r="LV55" s="266">
        <f t="shared" si="201"/>
        <v>18505</v>
      </c>
      <c r="LW55" s="160" t="s">
        <v>334</v>
      </c>
      <c r="LX55" s="57">
        <v>30553</v>
      </c>
      <c r="LY55" s="57">
        <f t="shared" si="62"/>
        <v>919274</v>
      </c>
      <c r="LZ55" s="24">
        <v>4873</v>
      </c>
      <c r="MA55" s="57">
        <f t="shared" si="63"/>
        <v>316317</v>
      </c>
      <c r="MB55" s="57">
        <v>72</v>
      </c>
      <c r="MC55" s="266">
        <f t="shared" si="64"/>
        <v>16675</v>
      </c>
      <c r="MD55" s="418">
        <v>38204</v>
      </c>
      <c r="ME55" s="57">
        <f t="shared" si="65"/>
        <v>885617</v>
      </c>
      <c r="MF55" s="418">
        <v>8520</v>
      </c>
      <c r="MG55" s="57">
        <f t="shared" si="66"/>
        <v>303471</v>
      </c>
      <c r="MH55" s="420">
        <v>90</v>
      </c>
      <c r="MI55" s="266">
        <f t="shared" si="67"/>
        <v>11966</v>
      </c>
      <c r="MJ55" s="418">
        <v>59701</v>
      </c>
      <c r="MK55" s="57">
        <f t="shared" si="68"/>
        <v>1089142</v>
      </c>
      <c r="ML55" s="418">
        <v>17318</v>
      </c>
      <c r="MM55" s="57">
        <f t="shared" si="69"/>
        <v>406490</v>
      </c>
      <c r="MN55" s="420">
        <v>133</v>
      </c>
      <c r="MO55" s="266">
        <f t="shared" si="70"/>
        <v>13518</v>
      </c>
      <c r="MP55" s="418">
        <v>65110</v>
      </c>
      <c r="MQ55" s="57">
        <f t="shared" si="71"/>
        <v>1132769</v>
      </c>
      <c r="MR55" s="418">
        <v>20143</v>
      </c>
      <c r="MS55" s="57">
        <f t="shared" si="72"/>
        <v>440508</v>
      </c>
      <c r="MT55" s="420">
        <v>151</v>
      </c>
      <c r="MU55" s="266">
        <f t="shared" si="73"/>
        <v>13344</v>
      </c>
      <c r="MV55" s="418">
        <v>41430</v>
      </c>
      <c r="MW55" s="57">
        <f t="shared" si="74"/>
        <v>1147037</v>
      </c>
      <c r="MX55" s="418">
        <v>12292</v>
      </c>
      <c r="MY55" s="57">
        <f t="shared" si="75"/>
        <v>472569</v>
      </c>
      <c r="MZ55" s="420">
        <v>97</v>
      </c>
      <c r="NA55" s="266">
        <f t="shared" si="76"/>
        <v>13719</v>
      </c>
      <c r="NB55" s="418">
        <v>68471</v>
      </c>
      <c r="NC55" s="57">
        <f t="shared" si="77"/>
        <v>1339971</v>
      </c>
      <c r="ND55" s="418">
        <v>22699</v>
      </c>
      <c r="NE55" s="57">
        <f t="shared" si="78"/>
        <v>553894</v>
      </c>
      <c r="NF55" s="420">
        <v>160</v>
      </c>
      <c r="NG55" s="266">
        <f t="shared" si="79"/>
        <v>15028</v>
      </c>
      <c r="NH55" s="418">
        <v>58313</v>
      </c>
      <c r="NI55" s="57">
        <f t="shared" si="80"/>
        <v>899667</v>
      </c>
      <c r="NJ55" s="418">
        <v>17127</v>
      </c>
      <c r="NK55" s="57">
        <f t="shared" si="81"/>
        <v>355326</v>
      </c>
      <c r="NL55" s="420">
        <v>133</v>
      </c>
      <c r="NM55" s="57">
        <f t="shared" si="82"/>
        <v>9731</v>
      </c>
    </row>
    <row r="56" spans="2:377" s="278" customFormat="1" ht="13.8" x14ac:dyDescent="0.3">
      <c r="B56" s="421" t="s">
        <v>230</v>
      </c>
      <c r="C56" s="422"/>
      <c r="D56" s="421">
        <f>SUM(D41:D55)</f>
        <v>29114579</v>
      </c>
      <c r="E56" s="421"/>
      <c r="F56" s="421">
        <f>SUM(F41:F55)</f>
        <v>12056567</v>
      </c>
      <c r="G56" s="421"/>
      <c r="H56" s="278">
        <f>SUM(H41:H55)</f>
        <v>3882</v>
      </c>
      <c r="I56" s="398"/>
      <c r="J56" s="278">
        <f>SUM(J41:J55)</f>
        <v>27099601</v>
      </c>
      <c r="L56" s="278">
        <f>SUM(L41:L55)</f>
        <v>11246114</v>
      </c>
      <c r="N56" s="278">
        <f>SUM(N41:N55)</f>
        <v>4284</v>
      </c>
      <c r="O56" s="398"/>
      <c r="P56" s="278">
        <f>SUM(P41:P55)</f>
        <v>38804765</v>
      </c>
      <c r="R56" s="278">
        <f>SUM(R41:R55)</f>
        <v>13094723</v>
      </c>
      <c r="T56" s="278">
        <f>SUM(T41:T55)</f>
        <v>4982</v>
      </c>
      <c r="U56" s="398"/>
      <c r="V56" s="278">
        <f>SUM(V41:V55)</f>
        <v>36743432</v>
      </c>
      <c r="X56" s="278">
        <f>SUM(X41:X55)</f>
        <v>12596883</v>
      </c>
      <c r="Z56" s="278">
        <f>SUM(Z41:Z55)</f>
        <v>5266</v>
      </c>
      <c r="AA56" s="398"/>
      <c r="AB56" s="278">
        <f>SUM(AB41:AB55)</f>
        <v>35387714</v>
      </c>
      <c r="AD56" s="278">
        <f>SUM(AD41:AD55)</f>
        <v>13993769</v>
      </c>
      <c r="AF56" s="278">
        <f>SUM(AF41:AF55)</f>
        <v>5311</v>
      </c>
      <c r="AG56" s="398"/>
      <c r="AH56" s="278">
        <f>SUM(AH41:AH55)</f>
        <v>37856705</v>
      </c>
      <c r="AJ56" s="278">
        <f>SUM(AJ41:AJ55)</f>
        <v>13810572</v>
      </c>
      <c r="AM56" s="398"/>
      <c r="AN56" s="278">
        <f>SUM(AN41:AN55)</f>
        <v>43125790</v>
      </c>
      <c r="AP56" s="278">
        <f>SUM(AP41:AP55)</f>
        <v>16520161</v>
      </c>
      <c r="AS56" s="398"/>
      <c r="AT56" s="278">
        <f>SUM(AT41:AT55)</f>
        <v>44805379</v>
      </c>
      <c r="AV56" s="278">
        <f>SUM(AV41:AV55)</f>
        <v>17459007</v>
      </c>
      <c r="AY56" s="398"/>
      <c r="AZ56" s="278">
        <f>SUM(AZ41:AZ55)</f>
        <v>47115224</v>
      </c>
      <c r="BB56" s="278">
        <f>SUM(BB41:BB55)</f>
        <v>17712453</v>
      </c>
      <c r="BE56" s="398"/>
      <c r="BF56" s="398"/>
      <c r="BG56" s="278">
        <f>SUM(BG41:BG55)</f>
        <v>53371975</v>
      </c>
      <c r="BI56" s="278">
        <f>SUM(BI41:BI55)</f>
        <v>19519155</v>
      </c>
      <c r="BL56" s="398"/>
      <c r="BM56" s="278">
        <f>SUM(BM41:BM55)</f>
        <v>59433766</v>
      </c>
      <c r="BO56" s="278">
        <f>SUM(BO41:BO55)</f>
        <v>20110848</v>
      </c>
      <c r="BR56" s="398"/>
      <c r="BS56" s="278">
        <f>SUM(BS41:BS55)</f>
        <v>60125462</v>
      </c>
      <c r="BU56" s="278">
        <f>SUM(BU41:BU55)</f>
        <v>21030194</v>
      </c>
      <c r="BX56" s="398"/>
      <c r="BY56" s="278">
        <f>SUM(BY41:BY55)</f>
        <v>56451818</v>
      </c>
      <c r="CA56" s="278">
        <f>SUM(CA41:CA55)</f>
        <v>18662757</v>
      </c>
      <c r="CD56" s="398"/>
      <c r="CE56" s="278">
        <f>SUM(CE41:CE55)</f>
        <v>49967430</v>
      </c>
      <c r="CG56" s="278">
        <f>SUM(CG41:CG55)</f>
        <v>16886733</v>
      </c>
      <c r="CJ56" s="398"/>
      <c r="CK56" s="278">
        <f>SUM(CK41:CK55)</f>
        <v>45695213</v>
      </c>
      <c r="CM56" s="278">
        <f>SUM(CM41:CM55)</f>
        <v>15189964</v>
      </c>
      <c r="CP56" s="398"/>
      <c r="CQ56" s="278">
        <f>SUM(CQ41:CQ55)</f>
        <v>53695662</v>
      </c>
      <c r="CS56" s="278">
        <f>SUM(CS41:CS55)</f>
        <v>17233964</v>
      </c>
      <c r="CV56" s="398"/>
      <c r="CW56" s="278">
        <f>SUM(CW41:CW55)</f>
        <v>52965126</v>
      </c>
      <c r="CY56" s="278">
        <f>SUM(CY41:CY55)</f>
        <v>17361279</v>
      </c>
      <c r="DB56" s="398"/>
      <c r="DC56" s="278">
        <f>SUM(DC41:DC55)</f>
        <v>56008917</v>
      </c>
      <c r="DE56" s="278">
        <f>SUM(DE41:DE55)</f>
        <v>18550443</v>
      </c>
      <c r="DH56" s="398"/>
      <c r="DI56" s="278">
        <f>SUM(DI41:DI55)</f>
        <v>59418670</v>
      </c>
      <c r="DK56" s="278">
        <f>SUM(DK41:DK55)</f>
        <v>18502693</v>
      </c>
      <c r="DN56" s="398"/>
      <c r="DO56" s="278">
        <f>SUM(DO41:DO55)</f>
        <v>60964076</v>
      </c>
      <c r="DQ56" s="278">
        <f>SUM(DQ41:DQ55)</f>
        <v>19361859</v>
      </c>
      <c r="DT56" s="398"/>
      <c r="DU56" s="278">
        <f>SUM(DU41:DU55)</f>
        <v>65699350</v>
      </c>
      <c r="DW56" s="278">
        <f>SUM(DW41:DW55)</f>
        <v>20876173</v>
      </c>
      <c r="DZ56" s="398"/>
      <c r="EA56" s="278">
        <f>SUM(EA41:EA55)</f>
        <v>75481823</v>
      </c>
      <c r="EC56" s="278">
        <f>SUM(EC41:EC55)</f>
        <v>23331270</v>
      </c>
      <c r="EF56" s="398"/>
      <c r="EH56" s="278">
        <f>SUM(EH40:EH55)</f>
        <v>63023924</v>
      </c>
      <c r="EJ56" s="278">
        <f>SUM(EJ40:EJ55)</f>
        <v>20077604</v>
      </c>
      <c r="EM56" s="398"/>
      <c r="EN56" s="278">
        <f>SUM(EN40:EN55)</f>
        <v>66591236</v>
      </c>
      <c r="EP56" s="278">
        <f>SUM(EP40:EP55)</f>
        <v>20213656</v>
      </c>
      <c r="ES56" s="398"/>
      <c r="ET56" s="278">
        <f>SUM(ET40:ET55)</f>
        <v>60999416</v>
      </c>
      <c r="EV56" s="278">
        <f>SUM(EV40:EV55)</f>
        <v>19705067</v>
      </c>
      <c r="EY56" s="398"/>
      <c r="EZ56" s="278">
        <f>SUM(EZ40:EZ55)</f>
        <v>62726428</v>
      </c>
      <c r="FB56" s="278">
        <f>SUM(FB40:FB55)</f>
        <v>21337697</v>
      </c>
      <c r="FE56" s="398"/>
      <c r="FF56" s="278">
        <f>SUM(FF40:FF55)</f>
        <v>74386347</v>
      </c>
      <c r="FH56" s="278">
        <f>SUM(FH40:FH55)</f>
        <v>23895394</v>
      </c>
      <c r="FK56" s="398"/>
      <c r="FL56" s="278">
        <f>SUM(FL40:FL55)</f>
        <v>74154215</v>
      </c>
      <c r="FN56" s="278">
        <f>SUM(FN40:FN55)</f>
        <v>23255815</v>
      </c>
      <c r="FQ56" s="398"/>
      <c r="FR56" s="278">
        <f>SUM(FR40:FR55)</f>
        <v>87354546</v>
      </c>
      <c r="FT56" s="278">
        <f>SUM(FT40:FT55)</f>
        <v>28123541</v>
      </c>
      <c r="FW56" s="398"/>
      <c r="FX56" s="278">
        <f>SUM(FX40:FX55)</f>
        <v>95372936</v>
      </c>
      <c r="FZ56" s="278">
        <f>SUM(FZ40:FZ55)</f>
        <v>29227780</v>
      </c>
      <c r="GC56" s="398"/>
      <c r="GD56" s="278">
        <f>SUM(GD40:GD55)</f>
        <v>99716770</v>
      </c>
      <c r="GF56" s="278">
        <f>SUM(GF40:GF55)</f>
        <v>30467219</v>
      </c>
      <c r="GI56" s="398"/>
      <c r="GJ56" s="278">
        <f>SUM(GJ40:GJ55)</f>
        <v>117534317</v>
      </c>
      <c r="GL56" s="278">
        <f>SUM(GL40:GL55)</f>
        <v>36293962</v>
      </c>
      <c r="GO56" s="398"/>
      <c r="GP56" s="278">
        <f>SUM(GP40:GP55)</f>
        <v>134073912</v>
      </c>
      <c r="GR56" s="278">
        <f>SUM(GR40:GR55)</f>
        <v>44185477</v>
      </c>
      <c r="GU56" s="398"/>
      <c r="GV56" s="278">
        <f>SUM(GV40:GV55)</f>
        <v>144072616</v>
      </c>
      <c r="GX56" s="278">
        <f>SUM(GX40:GX55)</f>
        <v>51443255</v>
      </c>
      <c r="HA56" s="398"/>
      <c r="HB56" s="278">
        <f>SUM(HB40:HB55)</f>
        <v>175672401</v>
      </c>
      <c r="HD56" s="278">
        <f>SUM(HD40:HD55)</f>
        <v>64953558</v>
      </c>
      <c r="HG56" s="398"/>
      <c r="HH56" s="278">
        <f>SUM(HH40:HH55)</f>
        <v>187905121</v>
      </c>
      <c r="HJ56" s="278">
        <f>SUM(HJ40:HJ55)</f>
        <v>68101315</v>
      </c>
      <c r="HM56" s="398"/>
      <c r="HO56" s="278">
        <f>SUM(HO41:HO55)</f>
        <v>176852697</v>
      </c>
      <c r="HQ56" s="278">
        <f>SUM(HQ41:HQ55)</f>
        <v>61893323</v>
      </c>
      <c r="HT56" s="398"/>
      <c r="HU56" s="278">
        <f>SUM(HU41:HU55)</f>
        <v>178360863</v>
      </c>
      <c r="HW56" s="278">
        <f>SUM(HW41:HW55)</f>
        <v>65258569</v>
      </c>
      <c r="HZ56" s="398"/>
      <c r="IA56" s="423"/>
      <c r="IB56" s="278">
        <f>SUM(IB41:IB55)</f>
        <v>213253354</v>
      </c>
      <c r="ID56" s="278">
        <f>SUM(ID41:ID55)</f>
        <v>73805767</v>
      </c>
      <c r="IG56" s="398"/>
      <c r="IH56" s="278">
        <f>SUM(IH41:IH55)</f>
        <v>227309648</v>
      </c>
      <c r="IJ56" s="278">
        <f>SUM(IJ41:IJ55)</f>
        <v>79961891</v>
      </c>
      <c r="IM56" s="266"/>
      <c r="IN56" s="68">
        <f>SUM(IN41:IN55)</f>
        <v>202898851</v>
      </c>
      <c r="IO56" s="68"/>
      <c r="IP56" s="68">
        <f>SUM(IP41:IP55)</f>
        <v>69194225</v>
      </c>
      <c r="IQ56" s="68"/>
      <c r="IR56" s="24"/>
      <c r="IS56" s="375"/>
      <c r="IT56" s="68">
        <f>SUM(IT41:IT55)</f>
        <v>233559868</v>
      </c>
      <c r="IU56" s="68"/>
      <c r="IV56" s="68">
        <f>SUM(IV41:IV55)</f>
        <v>81465471</v>
      </c>
      <c r="IW56" s="68"/>
      <c r="IX56" s="420"/>
      <c r="IY56" s="419"/>
      <c r="IZ56" s="278">
        <f>SUM(IZ41:IZ55)</f>
        <v>244975792</v>
      </c>
      <c r="JB56" s="278">
        <f>SUM(JB41:JB55)</f>
        <v>82358674</v>
      </c>
      <c r="JD56" s="420"/>
      <c r="JE56" s="266"/>
      <c r="JF56" s="68">
        <f>SUM(JF41:JF55)</f>
        <v>279381507</v>
      </c>
      <c r="JG56" s="68"/>
      <c r="JH56" s="68">
        <f>SUM(JH41:JH55)</f>
        <v>93900378</v>
      </c>
      <c r="JI56" s="68"/>
      <c r="JJ56" s="24"/>
      <c r="JK56" s="375"/>
      <c r="JL56" s="278">
        <f>SUM(JL41:JL55)</f>
        <v>294153072</v>
      </c>
      <c r="JN56" s="278">
        <f>SUM(JN41:JN55)</f>
        <v>95481208</v>
      </c>
      <c r="JP56" s="57"/>
      <c r="JQ56" s="266"/>
      <c r="JR56" s="424"/>
      <c r="JS56" s="68">
        <f>SUM(JS41:JS55)</f>
        <v>316776</v>
      </c>
      <c r="JT56" s="68"/>
      <c r="JU56" s="68">
        <f>SUM(JU41:JU55)+1</f>
        <v>109103</v>
      </c>
      <c r="JV56" s="68"/>
      <c r="JW56" s="420"/>
      <c r="JX56" s="419"/>
      <c r="JZ56" s="278">
        <f>SUM(JZ41:JZ55)</f>
        <v>602216</v>
      </c>
      <c r="KB56" s="278">
        <f>SUM(KB41:KB55)</f>
        <v>176153</v>
      </c>
      <c r="KC56" s="420"/>
      <c r="KD56" s="68"/>
      <c r="KE56" s="395"/>
      <c r="KF56" s="68">
        <f>SUM(KF41:KF55)+1</f>
        <v>587488</v>
      </c>
      <c r="KG56" s="68"/>
      <c r="KH56" s="68">
        <f>SUM(KH41:KH55)</f>
        <v>175771</v>
      </c>
      <c r="KI56" s="68"/>
      <c r="KJ56" s="68"/>
      <c r="KK56" s="395"/>
      <c r="KL56" s="68">
        <f>SUM(KL41:KL55)-2</f>
        <v>664034</v>
      </c>
      <c r="KM56" s="68"/>
      <c r="KN56" s="278">
        <f>SUM(KN41:KN55)+1</f>
        <v>206239</v>
      </c>
      <c r="KQ56" s="398"/>
      <c r="KR56" s="278">
        <f>SUM(KR41:KR55)</f>
        <v>840226</v>
      </c>
      <c r="KT56" s="278">
        <f>SUM(KT41:KT55)-1</f>
        <v>243007</v>
      </c>
      <c r="KW56" s="398"/>
      <c r="KX56" s="278">
        <f>SUM(KX41:KX55)-1</f>
        <v>841462</v>
      </c>
      <c r="KZ56" s="278">
        <f>SUM(KZ41:KZ55)</f>
        <v>239555</v>
      </c>
      <c r="LC56" s="398"/>
      <c r="LE56" s="278">
        <f>SUM(LE41:LE55)+1</f>
        <v>1068213</v>
      </c>
      <c r="LG56" s="278">
        <f>SUM(LG41:LG55)</f>
        <v>317896</v>
      </c>
      <c r="LJ56" s="398"/>
      <c r="LK56" s="278">
        <f>SUM(LK41:LK55)</f>
        <v>993610</v>
      </c>
      <c r="LM56" s="278">
        <f>SUM(LM41:LM55)-1</f>
        <v>290175</v>
      </c>
      <c r="LP56" s="398"/>
      <c r="LQ56" s="278">
        <f>SUM(LQ41:LQ55)+1</f>
        <v>1045418</v>
      </c>
      <c r="LS56" s="278">
        <f>SUM(LS41:LS55)-1</f>
        <v>331045</v>
      </c>
      <c r="LV56" s="398"/>
      <c r="LW56" s="160" t="s">
        <v>339</v>
      </c>
      <c r="LX56" s="57">
        <v>34251</v>
      </c>
      <c r="LY56" s="57">
        <f t="shared" si="62"/>
        <v>953525</v>
      </c>
      <c r="LZ56" s="24">
        <v>6848</v>
      </c>
      <c r="MA56" s="57">
        <f t="shared" si="63"/>
        <v>323165</v>
      </c>
      <c r="MB56" s="57">
        <v>49</v>
      </c>
      <c r="MC56" s="266">
        <f t="shared" si="64"/>
        <v>16724</v>
      </c>
      <c r="MD56" s="57">
        <v>44154</v>
      </c>
      <c r="ME56" s="57">
        <f t="shared" si="65"/>
        <v>929771</v>
      </c>
      <c r="MF56" s="57">
        <v>7280</v>
      </c>
      <c r="MG56" s="57">
        <f t="shared" si="66"/>
        <v>310751</v>
      </c>
      <c r="MH56" s="57">
        <v>66</v>
      </c>
      <c r="MI56" s="266">
        <f t="shared" si="67"/>
        <v>12032</v>
      </c>
      <c r="MJ56" s="57">
        <v>58082</v>
      </c>
      <c r="MK56" s="57">
        <f t="shared" si="68"/>
        <v>1147224</v>
      </c>
      <c r="ML56" s="57">
        <v>12679</v>
      </c>
      <c r="MM56" s="57">
        <f t="shared" si="69"/>
        <v>419169</v>
      </c>
      <c r="MN56" s="57">
        <v>82</v>
      </c>
      <c r="MO56" s="266">
        <f t="shared" si="70"/>
        <v>13600</v>
      </c>
      <c r="MP56" s="24">
        <v>52275</v>
      </c>
      <c r="MQ56" s="57">
        <f t="shared" si="71"/>
        <v>1185044</v>
      </c>
      <c r="MR56" s="24">
        <v>15110</v>
      </c>
      <c r="MS56" s="57">
        <f t="shared" si="72"/>
        <v>455618</v>
      </c>
      <c r="MT56" s="57">
        <v>80</v>
      </c>
      <c r="MU56" s="266">
        <f t="shared" si="73"/>
        <v>13424</v>
      </c>
      <c r="MV56" s="57">
        <v>42662</v>
      </c>
      <c r="MW56" s="57">
        <f t="shared" si="74"/>
        <v>1189699</v>
      </c>
      <c r="MX56" s="57">
        <v>12501</v>
      </c>
      <c r="MY56" s="57">
        <f t="shared" si="75"/>
        <v>485070</v>
      </c>
      <c r="MZ56" s="57">
        <v>64</v>
      </c>
      <c r="NA56" s="266">
        <f t="shared" si="76"/>
        <v>13783</v>
      </c>
      <c r="NB56" s="57">
        <v>77794</v>
      </c>
      <c r="NC56" s="57">
        <f t="shared" si="77"/>
        <v>1417765</v>
      </c>
      <c r="ND56" s="57">
        <v>26129</v>
      </c>
      <c r="NE56" s="57">
        <f t="shared" si="78"/>
        <v>580023</v>
      </c>
      <c r="NF56" s="278">
        <v>112</v>
      </c>
      <c r="NG56" s="398">
        <f t="shared" si="79"/>
        <v>15140</v>
      </c>
      <c r="NH56" s="57">
        <v>57554</v>
      </c>
      <c r="NI56" s="57">
        <f t="shared" si="80"/>
        <v>957221</v>
      </c>
      <c r="NJ56" s="57">
        <v>18003</v>
      </c>
      <c r="NK56" s="57">
        <f t="shared" si="81"/>
        <v>373329</v>
      </c>
      <c r="NL56" s="278">
        <v>82</v>
      </c>
      <c r="NM56" s="278">
        <f t="shared" si="82"/>
        <v>9813</v>
      </c>
    </row>
    <row r="57" spans="2:377" s="57" customFormat="1" ht="13.8" x14ac:dyDescent="0.3">
      <c r="C57" s="351"/>
      <c r="I57" s="266"/>
      <c r="O57" s="266"/>
      <c r="U57" s="266"/>
      <c r="AA57" s="266"/>
      <c r="AG57" s="266"/>
      <c r="AM57" s="266"/>
      <c r="AS57" s="266"/>
      <c r="AY57" s="266"/>
      <c r="BE57" s="266"/>
      <c r="BF57" s="266"/>
      <c r="BL57" s="266"/>
      <c r="BR57" s="266"/>
      <c r="BX57" s="266"/>
      <c r="CD57" s="266"/>
      <c r="CJ57" s="266"/>
      <c r="CP57" s="266"/>
      <c r="CV57" s="266"/>
      <c r="DB57" s="266"/>
      <c r="DH57" s="266"/>
      <c r="DN57" s="266"/>
      <c r="DT57" s="266"/>
      <c r="DZ57" s="266"/>
      <c r="EF57" s="266"/>
      <c r="EM57" s="266"/>
      <c r="ES57" s="266"/>
      <c r="EY57" s="266"/>
      <c r="FE57" s="266"/>
      <c r="FK57" s="266"/>
      <c r="FQ57" s="266"/>
      <c r="FW57" s="266"/>
      <c r="GC57" s="266"/>
      <c r="GI57" s="266"/>
      <c r="GO57" s="266"/>
      <c r="GU57" s="266"/>
      <c r="HA57" s="266"/>
      <c r="HG57" s="266"/>
      <c r="HM57" s="266"/>
      <c r="HT57" s="266"/>
      <c r="HZ57" s="266"/>
      <c r="IA57" s="183"/>
      <c r="IG57" s="266"/>
      <c r="IM57" s="266"/>
      <c r="IN57" s="24"/>
      <c r="IO57" s="24"/>
      <c r="IP57" s="24"/>
      <c r="IQ57" s="24"/>
      <c r="IR57" s="24"/>
      <c r="IS57" s="375"/>
      <c r="IT57" s="24"/>
      <c r="IU57" s="24"/>
      <c r="IV57" s="24"/>
      <c r="IW57" s="24"/>
      <c r="IX57" s="24"/>
      <c r="IY57" s="375"/>
      <c r="JE57" s="266"/>
      <c r="JF57" s="24"/>
      <c r="JG57" s="24"/>
      <c r="JH57" s="24"/>
      <c r="JI57" s="24"/>
      <c r="JJ57" s="24"/>
      <c r="JK57" s="375"/>
      <c r="JQ57" s="266"/>
      <c r="JX57" s="266"/>
      <c r="KE57" s="266"/>
      <c r="KK57" s="266"/>
      <c r="KQ57" s="266"/>
      <c r="KW57" s="266"/>
      <c r="LC57" s="266"/>
      <c r="LJ57" s="266"/>
      <c r="LP57" s="266"/>
      <c r="LV57" s="266"/>
      <c r="LW57" s="160" t="s">
        <v>344</v>
      </c>
      <c r="LX57" s="57">
        <v>16254</v>
      </c>
      <c r="LY57" s="57">
        <f>LY56+LX57-1</f>
        <v>969778</v>
      </c>
      <c r="LZ57" s="24">
        <v>1587</v>
      </c>
      <c r="MA57" s="57">
        <f>MA56+LZ57-1</f>
        <v>324751</v>
      </c>
      <c r="MB57" s="57">
        <v>10</v>
      </c>
      <c r="MC57" s="266">
        <f t="shared" si="64"/>
        <v>16734</v>
      </c>
      <c r="MD57" s="57">
        <v>35034</v>
      </c>
      <c r="ME57" s="57">
        <f>ME56+MD57-1</f>
        <v>964804</v>
      </c>
      <c r="MF57" s="57">
        <v>4342</v>
      </c>
      <c r="MG57" s="57">
        <f t="shared" si="66"/>
        <v>315093</v>
      </c>
      <c r="MH57" s="57">
        <v>20</v>
      </c>
      <c r="MI57" s="266">
        <f t="shared" si="67"/>
        <v>12052</v>
      </c>
      <c r="MJ57" s="57">
        <v>36687</v>
      </c>
      <c r="MK57" s="57">
        <f>MK56+MJ57+2</f>
        <v>1183913</v>
      </c>
      <c r="ML57" s="57">
        <v>5736</v>
      </c>
      <c r="MM57" s="57">
        <f>MM56+ML57+1</f>
        <v>424906</v>
      </c>
      <c r="MN57" s="57">
        <v>21</v>
      </c>
      <c r="MO57" s="266">
        <f t="shared" si="70"/>
        <v>13621</v>
      </c>
      <c r="MP57" s="24">
        <v>38687</v>
      </c>
      <c r="MQ57" s="57">
        <f t="shared" si="71"/>
        <v>1223731</v>
      </c>
      <c r="MR57" s="24">
        <v>10666</v>
      </c>
      <c r="MS57" s="57">
        <f t="shared" si="72"/>
        <v>466284</v>
      </c>
      <c r="MT57" s="57">
        <v>23</v>
      </c>
      <c r="MU57" s="266">
        <f t="shared" si="73"/>
        <v>13447</v>
      </c>
      <c r="MV57" s="57">
        <v>18537</v>
      </c>
      <c r="MW57" s="57">
        <f t="shared" si="74"/>
        <v>1208236</v>
      </c>
      <c r="MX57" s="57">
        <v>4651</v>
      </c>
      <c r="MY57" s="57">
        <f t="shared" si="75"/>
        <v>489721</v>
      </c>
      <c r="MZ57" s="57">
        <v>10</v>
      </c>
      <c r="NA57" s="266">
        <f t="shared" si="76"/>
        <v>13793</v>
      </c>
      <c r="NB57" s="57">
        <v>26203</v>
      </c>
      <c r="NC57" s="57">
        <f>NC56+NB57-1</f>
        <v>1443967</v>
      </c>
      <c r="ND57" s="57">
        <v>8057</v>
      </c>
      <c r="NE57" s="57">
        <f>NE56+ND57+1</f>
        <v>588081</v>
      </c>
      <c r="NF57" s="57">
        <v>14</v>
      </c>
      <c r="NG57" s="266">
        <f t="shared" si="79"/>
        <v>15154</v>
      </c>
      <c r="NH57" s="57">
        <v>23083</v>
      </c>
      <c r="NI57" s="57">
        <f t="shared" si="80"/>
        <v>980304</v>
      </c>
      <c r="NJ57" s="57">
        <v>3308</v>
      </c>
      <c r="NK57" s="57">
        <f>NK56+NJ57-1</f>
        <v>376636</v>
      </c>
      <c r="NL57" s="57">
        <v>15</v>
      </c>
      <c r="NM57" s="57">
        <f t="shared" si="82"/>
        <v>9828</v>
      </c>
    </row>
    <row r="58" spans="2:377" s="57" customFormat="1" ht="13.8" x14ac:dyDescent="0.3">
      <c r="C58" s="351"/>
      <c r="I58" s="266"/>
      <c r="O58" s="266"/>
      <c r="U58" s="266"/>
      <c r="AA58" s="266"/>
      <c r="AG58" s="266"/>
      <c r="AM58" s="266"/>
      <c r="AS58" s="266"/>
      <c r="AY58" s="266"/>
      <c r="BE58" s="266"/>
      <c r="BF58" s="266"/>
      <c r="BL58" s="266"/>
      <c r="BR58" s="266"/>
      <c r="BX58" s="266"/>
      <c r="CD58" s="266"/>
      <c r="CJ58" s="266"/>
      <c r="CP58" s="266"/>
      <c r="CV58" s="266"/>
      <c r="DB58" s="266"/>
      <c r="DH58" s="266"/>
      <c r="DN58" s="266"/>
      <c r="DT58" s="266"/>
      <c r="DZ58" s="266"/>
      <c r="EF58" s="266"/>
      <c r="EM58" s="266"/>
      <c r="ES58" s="266"/>
      <c r="EY58" s="266"/>
      <c r="FE58" s="266"/>
      <c r="FK58" s="266"/>
      <c r="FQ58" s="266"/>
      <c r="FW58" s="266"/>
      <c r="GC58" s="266"/>
      <c r="GI58" s="266"/>
      <c r="GO58" s="266"/>
      <c r="GU58" s="266"/>
      <c r="HA58" s="266"/>
      <c r="HG58" s="266"/>
      <c r="HM58" s="266"/>
      <c r="HT58" s="266"/>
      <c r="HZ58" s="266"/>
      <c r="IG58" s="266"/>
      <c r="IM58" s="266"/>
      <c r="IS58" s="266"/>
      <c r="IY58" s="266"/>
      <c r="JE58" s="266"/>
      <c r="JK58" s="266"/>
      <c r="JQ58" s="266"/>
      <c r="JX58" s="266"/>
      <c r="KE58" s="266"/>
      <c r="KK58" s="266"/>
      <c r="KQ58" s="266"/>
      <c r="KW58" s="266"/>
      <c r="LC58" s="266"/>
      <c r="LJ58" s="266"/>
      <c r="LP58" s="266"/>
      <c r="LV58" s="266"/>
      <c r="LX58" s="278">
        <f>SUM(LX40:LX57)-1</f>
        <v>969778</v>
      </c>
      <c r="LZ58" s="278">
        <f>SUM(LZ40:LZ57)-1</f>
        <v>324751</v>
      </c>
      <c r="MC58" s="266"/>
      <c r="MD58" s="278">
        <f>SUM(MD40:MD57)-1</f>
        <v>964804</v>
      </c>
      <c r="MF58" s="278">
        <f>SUM(MF40:MF57)</f>
        <v>315093</v>
      </c>
      <c r="MI58" s="266"/>
      <c r="MJ58" s="278">
        <f>SUM(MJ40:MJ57)+2</f>
        <v>1183913</v>
      </c>
      <c r="ML58" s="278">
        <f>SUM(ML40:ML57)+1</f>
        <v>424906</v>
      </c>
      <c r="MO58" s="266"/>
      <c r="MP58" s="278">
        <f>SUM(MP40:MP57)+1</f>
        <v>1223732</v>
      </c>
      <c r="MR58" s="278">
        <f>SUM(MR40:MR57)</f>
        <v>466284</v>
      </c>
      <c r="MU58" s="266"/>
      <c r="MV58" s="278">
        <f>SUM(MV40:MV57)</f>
        <v>1208236</v>
      </c>
      <c r="MX58" s="278">
        <f>SUM(MX40:MX57)</f>
        <v>489721</v>
      </c>
      <c r="NA58" s="266"/>
      <c r="NB58" s="278">
        <f>SUM(NB40:NB57)-1</f>
        <v>1443967</v>
      </c>
      <c r="ND58" s="278">
        <f>SUM(ND40:ND57)+1</f>
        <v>588081</v>
      </c>
      <c r="NG58" s="266"/>
      <c r="NH58" s="278">
        <f>SUM(NH40:NH57)</f>
        <v>980304</v>
      </c>
      <c r="NJ58" s="278">
        <f>SUM(NJ40:NJ57)-1</f>
        <v>376636</v>
      </c>
    </row>
    <row r="59" spans="2:377" s="166" customFormat="1" ht="13.8" x14ac:dyDescent="0.3">
      <c r="B59" s="40" t="s">
        <v>388</v>
      </c>
      <c r="C59" s="162"/>
      <c r="D59" s="40"/>
      <c r="E59" s="40"/>
      <c r="F59" s="40"/>
      <c r="G59" s="40"/>
      <c r="H59" s="56" t="s">
        <v>389</v>
      </c>
      <c r="I59" s="130">
        <f>ROUND(I55*0.5,0)</f>
        <v>1941</v>
      </c>
      <c r="J59" s="40"/>
      <c r="K59" s="40"/>
      <c r="L59" s="40"/>
      <c r="M59" s="40"/>
      <c r="N59" s="56" t="s">
        <v>389</v>
      </c>
      <c r="O59" s="130">
        <f>ROUND(O55*0.5,0)</f>
        <v>2142</v>
      </c>
      <c r="T59" s="56" t="s">
        <v>389</v>
      </c>
      <c r="U59" s="130">
        <f>ROUND(U55*0.5,0)</f>
        <v>2491</v>
      </c>
      <c r="V59" s="40"/>
      <c r="W59" s="40"/>
      <c r="X59" s="40"/>
      <c r="Y59" s="40"/>
      <c r="Z59" s="56" t="s">
        <v>389</v>
      </c>
      <c r="AA59" s="130">
        <f>ROUND(AA55*0.5,0)</f>
        <v>2633</v>
      </c>
      <c r="AF59" s="56" t="s">
        <v>389</v>
      </c>
      <c r="AG59" s="130">
        <f>ROUND(AG55*0.5,0)</f>
        <v>2656</v>
      </c>
      <c r="AL59" s="56" t="s">
        <v>389</v>
      </c>
      <c r="AM59" s="130">
        <f>ROUND(AM55*0.5,0)</f>
        <v>2680</v>
      </c>
      <c r="AR59" s="56" t="s">
        <v>389</v>
      </c>
      <c r="AS59" s="130">
        <f>ROUND(AS55*0.5,0)</f>
        <v>3073</v>
      </c>
      <c r="AX59" s="56" t="s">
        <v>389</v>
      </c>
      <c r="AY59" s="130">
        <f>ROUND(AY55*0.5,0)</f>
        <v>3156</v>
      </c>
      <c r="BD59" s="56" t="s">
        <v>389</v>
      </c>
      <c r="BE59" s="130">
        <f>ROUND(BE55*0.5,0)</f>
        <v>3322</v>
      </c>
      <c r="BF59" s="130"/>
      <c r="BK59" s="56" t="s">
        <v>389</v>
      </c>
      <c r="BL59" s="130">
        <f>ROUND(BL55*0.5,0)</f>
        <v>3574</v>
      </c>
      <c r="BQ59" s="56" t="s">
        <v>389</v>
      </c>
      <c r="BR59" s="130">
        <f>ROUND(BR55*0.5,0)</f>
        <v>3778</v>
      </c>
      <c r="BW59" s="56" t="s">
        <v>389</v>
      </c>
      <c r="BX59" s="130">
        <f>ROUND(BX55*0.5,0)</f>
        <v>4195</v>
      </c>
      <c r="CC59" s="56" t="s">
        <v>389</v>
      </c>
      <c r="CD59" s="130">
        <f>ROUND(CD55*0.5,0)</f>
        <v>3684</v>
      </c>
      <c r="CI59" s="56" t="s">
        <v>389</v>
      </c>
      <c r="CJ59" s="130">
        <f>ROUND(CJ55*0.5,0)</f>
        <v>3768</v>
      </c>
      <c r="CO59" s="56" t="s">
        <v>389</v>
      </c>
      <c r="CP59" s="130">
        <f>ROUND(CP55*0.5,0)</f>
        <v>3687</v>
      </c>
      <c r="CU59" s="56" t="s">
        <v>389</v>
      </c>
      <c r="CV59" s="130">
        <f>ROUND(CV55*0.5,0)</f>
        <v>4142</v>
      </c>
      <c r="DA59" s="56" t="s">
        <v>389</v>
      </c>
      <c r="DB59" s="130">
        <f>ROUND(DB55*0.5,0)</f>
        <v>4079</v>
      </c>
      <c r="DG59" s="56" t="s">
        <v>389</v>
      </c>
      <c r="DH59" s="130">
        <f>ROUND(DH55*0.5,0)</f>
        <v>4444</v>
      </c>
      <c r="DM59" s="56" t="s">
        <v>389</v>
      </c>
      <c r="DN59" s="130">
        <f>ROUND(DN55*0.5,0)</f>
        <v>4402</v>
      </c>
      <c r="DS59" s="56" t="s">
        <v>389</v>
      </c>
      <c r="DT59" s="130">
        <f>ROUND(DT55*0.5,0)</f>
        <v>4543</v>
      </c>
      <c r="DY59" s="56" t="s">
        <v>389</v>
      </c>
      <c r="DZ59" s="130">
        <f>ROUND(DZ55*0.5,0)</f>
        <v>4841</v>
      </c>
      <c r="EE59" s="56" t="s">
        <v>389</v>
      </c>
      <c r="EF59" s="130">
        <f>ROUND(EF55*0.5,0)</f>
        <v>5152</v>
      </c>
      <c r="EL59" s="56" t="s">
        <v>389</v>
      </c>
      <c r="EM59" s="130">
        <f>ROUND(EM55*0.5,0)</f>
        <v>4095</v>
      </c>
      <c r="ER59" s="56" t="s">
        <v>389</v>
      </c>
      <c r="ES59" s="130">
        <f>ROUND(ES55*0.5,0)</f>
        <v>3853</v>
      </c>
      <c r="EX59" s="56" t="s">
        <v>389</v>
      </c>
      <c r="EY59" s="130">
        <f>ROUND(EY55*0.5,0)</f>
        <v>3987</v>
      </c>
      <c r="FD59" s="56" t="s">
        <v>389</v>
      </c>
      <c r="FE59" s="130">
        <f>ROUND(FE55*0.5,0)</f>
        <v>4164</v>
      </c>
      <c r="FJ59" s="56" t="s">
        <v>389</v>
      </c>
      <c r="FK59" s="130">
        <f>ROUND(FK55*0.5,0)</f>
        <v>4877</v>
      </c>
      <c r="FP59" s="56" t="s">
        <v>389</v>
      </c>
      <c r="FQ59" s="130">
        <f>ROUND(FQ55*0.5,0)</f>
        <v>4659</v>
      </c>
      <c r="FV59" s="56" t="s">
        <v>389</v>
      </c>
      <c r="FW59" s="130">
        <f>ROUND(FW55*0.5,0)</f>
        <v>5494</v>
      </c>
      <c r="GB59" s="56" t="s">
        <v>389</v>
      </c>
      <c r="GC59" s="130">
        <f>ROUND(GC55*0.5,0)</f>
        <v>6041</v>
      </c>
      <c r="GH59" s="56" t="s">
        <v>389</v>
      </c>
      <c r="GI59" s="130">
        <f>ROUND(GI55*0.5,0)</f>
        <v>6175</v>
      </c>
      <c r="GN59" s="56" t="s">
        <v>389</v>
      </c>
      <c r="GO59" s="130">
        <f>GO55*0.5</f>
        <v>6991</v>
      </c>
      <c r="GT59" s="56" t="s">
        <v>389</v>
      </c>
      <c r="GU59" s="130">
        <f>GU55*0.5</f>
        <v>7840</v>
      </c>
      <c r="GZ59" s="56" t="s">
        <v>389</v>
      </c>
      <c r="HA59" s="130">
        <f>ROUND(HA55*0.5,0)</f>
        <v>8145</v>
      </c>
      <c r="HF59" s="56" t="s">
        <v>389</v>
      </c>
      <c r="HG59" s="130">
        <f>ROUND(HG55*0.5,0)</f>
        <v>9832</v>
      </c>
      <c r="HL59" s="56" t="s">
        <v>389</v>
      </c>
      <c r="HM59" s="130">
        <f>ROUND(HM55*0.5,0)</f>
        <v>9811</v>
      </c>
      <c r="HS59" s="56" t="s">
        <v>389</v>
      </c>
      <c r="HT59" s="130">
        <f>ROUND(HT55*0.5,0)</f>
        <v>6439</v>
      </c>
      <c r="HY59" s="56" t="s">
        <v>389</v>
      </c>
      <c r="HZ59" s="130">
        <f>ROUND(HZ55*0.5,0)</f>
        <v>5535</v>
      </c>
      <c r="IF59" s="56" t="s">
        <v>389</v>
      </c>
      <c r="IG59" s="130">
        <f>ROUND(IG55*0.5,0)</f>
        <v>6392</v>
      </c>
      <c r="IL59" s="56" t="s">
        <v>389</v>
      </c>
      <c r="IM59" s="130">
        <f>ROUND(IM55*0.5,0)</f>
        <v>6800</v>
      </c>
      <c r="IR59" s="56" t="s">
        <v>389</v>
      </c>
      <c r="IS59" s="130">
        <f>ROUND(IS55*0.5,0)</f>
        <v>5897</v>
      </c>
      <c r="IX59" s="56" t="s">
        <v>389</v>
      </c>
      <c r="IY59" s="130">
        <f>ROUND(IY55*0.5,0)</f>
        <v>6989</v>
      </c>
      <c r="JD59" s="56" t="s">
        <v>389</v>
      </c>
      <c r="JE59" s="130">
        <f>ROUND(JE55*0.5,0)</f>
        <v>7098</v>
      </c>
      <c r="JJ59" s="56" t="s">
        <v>389</v>
      </c>
      <c r="JK59" s="130">
        <f>ROUND(JK55*0.5,0)</f>
        <v>8225</v>
      </c>
      <c r="JP59" s="56" t="s">
        <v>389</v>
      </c>
      <c r="JQ59" s="130">
        <f>ROUND(JQ55*0.5,0)</f>
        <v>8317</v>
      </c>
      <c r="JW59" s="56" t="s">
        <v>389</v>
      </c>
      <c r="JX59" s="130">
        <f>ROUND(JX55*0.5,0)</f>
        <v>8829</v>
      </c>
      <c r="KD59" s="56" t="s">
        <v>389</v>
      </c>
      <c r="KE59" s="130">
        <f>ROUND(KE55*0.5,0)</f>
        <v>6212</v>
      </c>
      <c r="KJ59" s="56" t="s">
        <v>389</v>
      </c>
      <c r="KK59" s="130">
        <f>ROUND(KK55*0.5,0)</f>
        <v>5474</v>
      </c>
      <c r="KP59" s="56" t="s">
        <v>389</v>
      </c>
      <c r="KQ59" s="130">
        <f>ROUND(KQ55*0.5,0)</f>
        <v>6028</v>
      </c>
      <c r="KV59" s="56" t="s">
        <v>389</v>
      </c>
      <c r="KW59" s="130">
        <f>ROUND(KW55*0.5,0)</f>
        <v>7245</v>
      </c>
      <c r="LB59" s="56" t="s">
        <v>389</v>
      </c>
      <c r="LC59" s="130">
        <f>ROUND(LC55*0.5,0)</f>
        <v>7053</v>
      </c>
      <c r="LI59" s="56" t="s">
        <v>389</v>
      </c>
      <c r="LJ59" s="130">
        <f>ROUND(LJ55*0.5,0)</f>
        <v>8179</v>
      </c>
      <c r="LO59" s="56" t="s">
        <v>389</v>
      </c>
      <c r="LP59" s="130">
        <f>ROUND(LP55*0.5,0)</f>
        <v>8251</v>
      </c>
      <c r="LU59" s="56" t="s">
        <v>389</v>
      </c>
      <c r="LV59" s="130">
        <f>ROUND(LV55*0.5,0)</f>
        <v>9253</v>
      </c>
      <c r="MB59" s="56" t="s">
        <v>389</v>
      </c>
      <c r="MC59" s="130">
        <f>ROUND(MC57*0.5,0)</f>
        <v>8367</v>
      </c>
      <c r="MH59" s="56" t="s">
        <v>389</v>
      </c>
      <c r="MI59" s="130">
        <f>ROUND(MI57*0.5,0)</f>
        <v>6026</v>
      </c>
      <c r="MN59" s="56" t="s">
        <v>389</v>
      </c>
      <c r="MO59" s="130">
        <f>ROUND(MO57*0.5,0)</f>
        <v>6811</v>
      </c>
      <c r="MT59" s="56" t="s">
        <v>389</v>
      </c>
      <c r="MU59" s="130">
        <f>ROUND(MU57*0.5,0)</f>
        <v>6724</v>
      </c>
      <c r="MZ59" s="56" t="s">
        <v>389</v>
      </c>
      <c r="NA59" s="130">
        <f>ROUND(NA57*0.5,0)</f>
        <v>6897</v>
      </c>
      <c r="NF59" s="56" t="s">
        <v>389</v>
      </c>
      <c r="NG59" s="130">
        <f>ROUND(NG57*0.5,0)</f>
        <v>7577</v>
      </c>
      <c r="NL59" s="56" t="s">
        <v>389</v>
      </c>
      <c r="NM59" s="166">
        <f>ROUND(NM57*0.5,0)</f>
        <v>4914</v>
      </c>
    </row>
    <row r="60" spans="2:377" s="173" customFormat="1" ht="13.8" x14ac:dyDescent="0.3">
      <c r="C60" s="185"/>
      <c r="H60" s="173" t="s">
        <v>390</v>
      </c>
      <c r="I60" s="179">
        <v>1523</v>
      </c>
      <c r="N60" s="173" t="s">
        <v>390</v>
      </c>
      <c r="O60" s="179">
        <v>1724</v>
      </c>
      <c r="T60" s="173" t="s">
        <v>390</v>
      </c>
      <c r="U60" s="179">
        <v>1919</v>
      </c>
      <c r="Z60" s="173" t="s">
        <v>390</v>
      </c>
      <c r="AA60" s="179">
        <v>2051</v>
      </c>
      <c r="AF60" s="173" t="s">
        <v>390</v>
      </c>
      <c r="AG60" s="179">
        <v>2041</v>
      </c>
      <c r="AL60" s="173" t="s">
        <v>390</v>
      </c>
      <c r="AM60" s="179">
        <v>2071</v>
      </c>
      <c r="AR60" s="173" t="s">
        <v>390</v>
      </c>
      <c r="AS60" s="179">
        <v>2355</v>
      </c>
      <c r="AX60" s="173" t="s">
        <v>390</v>
      </c>
      <c r="AY60" s="179">
        <v>2382</v>
      </c>
      <c r="BD60" s="173" t="s">
        <v>390</v>
      </c>
      <c r="BE60" s="179">
        <v>2479</v>
      </c>
      <c r="BF60" s="179"/>
      <c r="BK60" s="173" t="s">
        <v>390</v>
      </c>
      <c r="BL60" s="179">
        <v>2827</v>
      </c>
      <c r="BQ60" s="173" t="s">
        <v>390</v>
      </c>
      <c r="BR60" s="179">
        <v>2849</v>
      </c>
      <c r="BW60" s="173" t="s">
        <v>390</v>
      </c>
      <c r="BX60" s="179">
        <v>3148</v>
      </c>
      <c r="CC60" s="173" t="s">
        <v>390</v>
      </c>
      <c r="CD60" s="179">
        <v>2809</v>
      </c>
      <c r="CI60" s="173" t="s">
        <v>390</v>
      </c>
      <c r="CJ60" s="179">
        <v>3059</v>
      </c>
      <c r="CO60" s="173" t="s">
        <v>390</v>
      </c>
      <c r="CP60" s="179">
        <v>3018</v>
      </c>
      <c r="CU60" s="173" t="s">
        <v>390</v>
      </c>
      <c r="CV60" s="179">
        <v>3303</v>
      </c>
      <c r="DA60" s="173" t="s">
        <v>390</v>
      </c>
      <c r="DB60" s="179">
        <v>3192</v>
      </c>
      <c r="DG60" s="173" t="s">
        <v>390</v>
      </c>
      <c r="DH60" s="179">
        <v>3636</v>
      </c>
      <c r="DM60" s="173" t="s">
        <v>390</v>
      </c>
      <c r="DN60" s="179">
        <v>3576</v>
      </c>
      <c r="DS60" s="173" t="s">
        <v>390</v>
      </c>
      <c r="DT60" s="179">
        <v>3657</v>
      </c>
      <c r="DY60" s="173" t="s">
        <v>390</v>
      </c>
      <c r="DZ60" s="179">
        <v>3731</v>
      </c>
      <c r="EE60" s="173" t="s">
        <v>390</v>
      </c>
      <c r="EF60" s="179">
        <v>4006</v>
      </c>
      <c r="EL60" s="173" t="s">
        <v>390</v>
      </c>
      <c r="EM60" s="179">
        <v>3645</v>
      </c>
      <c r="ER60" s="173" t="s">
        <v>390</v>
      </c>
      <c r="ES60" s="179">
        <v>3743</v>
      </c>
      <c r="EX60" s="173" t="s">
        <v>390</v>
      </c>
      <c r="EY60" s="179">
        <v>2704</v>
      </c>
      <c r="FD60" s="173" t="s">
        <v>390</v>
      </c>
      <c r="FE60" s="179">
        <v>2859</v>
      </c>
      <c r="FJ60" s="173" t="s">
        <v>390</v>
      </c>
      <c r="FK60" s="179">
        <v>3234</v>
      </c>
      <c r="FP60" s="173" t="s">
        <v>390</v>
      </c>
      <c r="FQ60" s="179">
        <v>3097</v>
      </c>
      <c r="FV60" s="173" t="s">
        <v>390</v>
      </c>
      <c r="FW60" s="179">
        <v>5456</v>
      </c>
      <c r="GB60" s="173" t="s">
        <v>390</v>
      </c>
      <c r="GC60" s="179">
        <v>5931</v>
      </c>
      <c r="GH60" s="173" t="s">
        <v>390</v>
      </c>
      <c r="GI60" s="179">
        <v>5966</v>
      </c>
      <c r="GN60" s="173" t="s">
        <v>390</v>
      </c>
      <c r="GO60" s="179">
        <v>6220</v>
      </c>
      <c r="GT60" s="173" t="s">
        <v>390</v>
      </c>
      <c r="GU60" s="179">
        <v>7339</v>
      </c>
      <c r="GZ60" s="173" t="s">
        <v>390</v>
      </c>
      <c r="HA60" s="179">
        <v>7486</v>
      </c>
      <c r="HF60" s="173" t="s">
        <v>390</v>
      </c>
      <c r="HG60" s="179">
        <v>8975</v>
      </c>
      <c r="HL60" s="173" t="s">
        <v>390</v>
      </c>
      <c r="HM60" s="179">
        <v>9560</v>
      </c>
      <c r="HS60" s="173" t="s">
        <v>390</v>
      </c>
      <c r="HT60" s="179">
        <v>4296</v>
      </c>
      <c r="HY60" s="173" t="s">
        <v>390</v>
      </c>
      <c r="HZ60" s="179">
        <v>2358</v>
      </c>
      <c r="IF60" s="173" t="s">
        <v>390</v>
      </c>
      <c r="IG60" s="179">
        <v>2382</v>
      </c>
      <c r="IL60" s="173" t="s">
        <v>390</v>
      </c>
      <c r="IM60" s="179">
        <v>2464</v>
      </c>
      <c r="IR60" s="173" t="s">
        <v>390</v>
      </c>
      <c r="IS60" s="179">
        <v>1943</v>
      </c>
      <c r="IX60" s="173" t="s">
        <v>390</v>
      </c>
      <c r="IY60" s="179">
        <v>2054</v>
      </c>
      <c r="JD60" s="173" t="s">
        <v>390</v>
      </c>
      <c r="JE60" s="179">
        <v>2013</v>
      </c>
      <c r="JJ60" s="173" t="s">
        <v>390</v>
      </c>
      <c r="JK60" s="179">
        <v>2217</v>
      </c>
      <c r="JP60" s="173" t="s">
        <v>390</v>
      </c>
      <c r="JQ60" s="179">
        <v>2234</v>
      </c>
      <c r="JW60" s="173" t="s">
        <v>390</v>
      </c>
      <c r="JX60" s="179">
        <v>2103</v>
      </c>
      <c r="KD60" s="173" t="s">
        <v>390</v>
      </c>
      <c r="KE60" s="179">
        <v>3840</v>
      </c>
      <c r="KJ60" s="173" t="s">
        <v>390</v>
      </c>
      <c r="KK60" s="179">
        <v>4986</v>
      </c>
      <c r="KP60" s="173" t="s">
        <v>390</v>
      </c>
      <c r="KQ60" s="179">
        <v>5303</v>
      </c>
      <c r="KV60" s="173" t="s">
        <v>390</v>
      </c>
      <c r="KW60" s="179">
        <v>5901</v>
      </c>
      <c r="LB60" s="173" t="s">
        <v>390</v>
      </c>
      <c r="LC60" s="179">
        <v>6026</v>
      </c>
      <c r="LI60" s="173" t="s">
        <v>390</v>
      </c>
      <c r="LJ60" s="179">
        <v>6293</v>
      </c>
      <c r="LO60" s="173" t="s">
        <v>390</v>
      </c>
      <c r="LP60" s="179">
        <v>6844</v>
      </c>
      <c r="LU60" s="173" t="s">
        <v>390</v>
      </c>
      <c r="LV60" s="179">
        <v>8022</v>
      </c>
      <c r="MB60" s="173" t="s">
        <v>390</v>
      </c>
      <c r="MC60" s="179">
        <v>6763</v>
      </c>
      <c r="MH60" s="173" t="s">
        <v>390</v>
      </c>
      <c r="MI60" s="179">
        <v>5462</v>
      </c>
      <c r="MN60" s="173" t="s">
        <v>390</v>
      </c>
      <c r="MO60" s="179">
        <v>5256</v>
      </c>
      <c r="MT60" s="173" t="s">
        <v>390</v>
      </c>
      <c r="MU60" s="179">
        <v>6607</v>
      </c>
      <c r="MZ60" s="173" t="s">
        <v>390</v>
      </c>
      <c r="NA60" s="179">
        <v>6852</v>
      </c>
      <c r="NF60" s="173" t="s">
        <v>390</v>
      </c>
      <c r="NG60" s="179">
        <v>7284</v>
      </c>
      <c r="NL60" s="35" t="s">
        <v>391</v>
      </c>
      <c r="NM60" s="173">
        <v>4074</v>
      </c>
    </row>
    <row r="61" spans="2:377" s="173" customFormat="1" ht="13.8" x14ac:dyDescent="0.3">
      <c r="C61" s="185"/>
      <c r="H61" s="173" t="s">
        <v>392</v>
      </c>
      <c r="I61" s="179">
        <v>684</v>
      </c>
      <c r="N61" s="173" t="s">
        <v>392</v>
      </c>
      <c r="O61" s="179">
        <v>785</v>
      </c>
      <c r="T61" s="173" t="s">
        <v>392</v>
      </c>
      <c r="U61" s="179">
        <v>951</v>
      </c>
      <c r="Z61" s="173" t="s">
        <v>392</v>
      </c>
      <c r="AA61" s="179">
        <v>989</v>
      </c>
      <c r="AF61" s="173" t="s">
        <v>392</v>
      </c>
      <c r="AG61" s="179">
        <v>968</v>
      </c>
      <c r="AL61" s="173" t="s">
        <v>392</v>
      </c>
      <c r="AM61" s="179">
        <v>955</v>
      </c>
      <c r="AR61" s="173" t="s">
        <v>392</v>
      </c>
      <c r="AS61" s="179">
        <v>1115</v>
      </c>
      <c r="AX61" s="173" t="s">
        <v>392</v>
      </c>
      <c r="AY61" s="179">
        <v>1124</v>
      </c>
      <c r="BD61" s="173" t="s">
        <v>392</v>
      </c>
      <c r="BE61" s="179">
        <v>1168</v>
      </c>
      <c r="BF61" s="179"/>
      <c r="BK61" s="173" t="s">
        <v>392</v>
      </c>
      <c r="BL61" s="179">
        <v>1214</v>
      </c>
      <c r="BQ61" s="173" t="s">
        <v>392</v>
      </c>
      <c r="BR61" s="179">
        <v>1322</v>
      </c>
      <c r="BW61" s="173" t="s">
        <v>392</v>
      </c>
      <c r="BX61" s="179">
        <v>1477</v>
      </c>
      <c r="CC61" s="173" t="s">
        <v>392</v>
      </c>
      <c r="CD61" s="179">
        <v>1304</v>
      </c>
      <c r="CI61" s="173" t="s">
        <v>392</v>
      </c>
      <c r="CJ61" s="179">
        <v>1335</v>
      </c>
      <c r="CO61" s="173" t="s">
        <v>392</v>
      </c>
      <c r="CP61" s="179">
        <v>1364</v>
      </c>
      <c r="CU61" s="173" t="s">
        <v>392</v>
      </c>
      <c r="CV61" s="179">
        <v>1481</v>
      </c>
      <c r="DA61" s="173" t="s">
        <v>392</v>
      </c>
      <c r="DB61" s="179">
        <v>1526</v>
      </c>
      <c r="DG61" s="173" t="s">
        <v>392</v>
      </c>
      <c r="DH61" s="179">
        <v>1563</v>
      </c>
      <c r="DM61" s="173" t="s">
        <v>392</v>
      </c>
      <c r="DN61" s="179">
        <v>1568</v>
      </c>
      <c r="DS61" s="173" t="s">
        <v>392</v>
      </c>
      <c r="DT61" s="179">
        <v>1641</v>
      </c>
      <c r="DY61" s="173" t="s">
        <v>392</v>
      </c>
      <c r="DZ61" s="179">
        <v>1782</v>
      </c>
      <c r="EE61" s="173" t="s">
        <v>392</v>
      </c>
      <c r="EF61" s="179">
        <v>1822</v>
      </c>
      <c r="EL61" s="173" t="s">
        <v>392</v>
      </c>
      <c r="EM61" s="179">
        <v>1130</v>
      </c>
      <c r="ER61" s="173" t="s">
        <v>392</v>
      </c>
      <c r="ES61" s="179">
        <v>954</v>
      </c>
      <c r="EX61" s="173" t="s">
        <v>392</v>
      </c>
      <c r="EY61" s="179">
        <v>1403</v>
      </c>
      <c r="FD61" s="173" t="s">
        <v>392</v>
      </c>
      <c r="FE61" s="179">
        <v>1453</v>
      </c>
      <c r="FJ61" s="173" t="s">
        <v>392</v>
      </c>
      <c r="FK61" s="179">
        <v>1694</v>
      </c>
      <c r="FP61" s="173" t="s">
        <v>392</v>
      </c>
      <c r="FQ61" s="179">
        <v>1617</v>
      </c>
      <c r="FV61" s="173" t="s">
        <v>392</v>
      </c>
      <c r="FW61" s="179">
        <v>1182</v>
      </c>
      <c r="GB61" s="173" t="s">
        <v>392</v>
      </c>
      <c r="GC61" s="179">
        <v>1282</v>
      </c>
      <c r="GH61" s="173" t="s">
        <v>392</v>
      </c>
      <c r="GI61" s="179">
        <v>1295</v>
      </c>
      <c r="GN61" s="173" t="s">
        <v>392</v>
      </c>
      <c r="GO61" s="179">
        <v>1393</v>
      </c>
      <c r="GT61" s="173" t="s">
        <v>392</v>
      </c>
      <c r="GU61" s="179">
        <v>1695</v>
      </c>
      <c r="GZ61" s="173" t="s">
        <v>392</v>
      </c>
      <c r="HA61" s="179">
        <v>1694</v>
      </c>
      <c r="HF61" s="173" t="s">
        <v>392</v>
      </c>
      <c r="HG61" s="179">
        <v>2023</v>
      </c>
      <c r="HL61" s="173" t="s">
        <v>392</v>
      </c>
      <c r="HM61" s="179">
        <v>1720</v>
      </c>
      <c r="HS61" s="173" t="s">
        <v>392</v>
      </c>
      <c r="HT61" s="179">
        <v>4261</v>
      </c>
      <c r="HY61" s="173" t="s">
        <v>392</v>
      </c>
      <c r="HZ61" s="179">
        <v>4303</v>
      </c>
      <c r="IF61" s="173" t="s">
        <v>392</v>
      </c>
      <c r="IG61" s="179">
        <v>5111</v>
      </c>
      <c r="IL61" s="173" t="s">
        <v>392</v>
      </c>
      <c r="IM61" s="179">
        <v>5435</v>
      </c>
      <c r="IR61" s="173" t="s">
        <v>392</v>
      </c>
      <c r="IS61" s="179">
        <v>4855</v>
      </c>
      <c r="IX61" s="173" t="s">
        <v>392</v>
      </c>
      <c r="IY61" s="179">
        <v>5590</v>
      </c>
      <c r="JD61" s="173" t="s">
        <v>392</v>
      </c>
      <c r="JE61" s="179">
        <v>5892</v>
      </c>
      <c r="JJ61" s="173" t="s">
        <v>392</v>
      </c>
      <c r="JK61" s="179">
        <v>6583</v>
      </c>
      <c r="JP61" s="173" t="s">
        <v>392</v>
      </c>
      <c r="JQ61" s="179">
        <v>6626</v>
      </c>
      <c r="JW61" s="173" t="s">
        <v>392</v>
      </c>
      <c r="JX61" s="179">
        <v>7086</v>
      </c>
      <c r="KD61" s="173" t="s">
        <v>392</v>
      </c>
      <c r="KE61" s="179">
        <v>2657</v>
      </c>
      <c r="KJ61" s="173" t="s">
        <v>392</v>
      </c>
      <c r="KK61" s="179">
        <v>1670</v>
      </c>
      <c r="KP61" s="173" t="s">
        <v>392</v>
      </c>
      <c r="KQ61" s="179">
        <v>1818</v>
      </c>
      <c r="KV61" s="173" t="s">
        <v>392</v>
      </c>
      <c r="KW61" s="179">
        <v>2320</v>
      </c>
      <c r="LB61" s="173" t="s">
        <v>392</v>
      </c>
      <c r="LC61" s="179">
        <v>2055</v>
      </c>
      <c r="LI61" s="173" t="s">
        <v>392</v>
      </c>
      <c r="LJ61" s="179">
        <v>2417</v>
      </c>
      <c r="LO61" s="173" t="s">
        <v>392</v>
      </c>
      <c r="LP61" s="179">
        <v>2530</v>
      </c>
      <c r="LU61" s="173" t="s">
        <v>392</v>
      </c>
      <c r="LV61" s="179">
        <v>2892</v>
      </c>
      <c r="MB61" s="173" t="s">
        <v>392</v>
      </c>
      <c r="MC61" s="179">
        <v>2565</v>
      </c>
      <c r="MH61" s="173" t="s">
        <v>392</v>
      </c>
      <c r="MI61" s="179">
        <v>1366</v>
      </c>
      <c r="MN61" s="173" t="s">
        <v>392</v>
      </c>
      <c r="MO61" s="179">
        <v>1751</v>
      </c>
      <c r="MT61" s="173" t="s">
        <v>392</v>
      </c>
      <c r="MU61" s="179">
        <v>1242</v>
      </c>
      <c r="MZ61" s="173" t="s">
        <v>392</v>
      </c>
      <c r="NA61" s="179">
        <v>1311</v>
      </c>
      <c r="NF61" s="173" t="s">
        <v>392</v>
      </c>
      <c r="NG61" s="179">
        <v>1323</v>
      </c>
      <c r="NL61" s="35" t="s">
        <v>393</v>
      </c>
      <c r="NM61" s="173">
        <v>971</v>
      </c>
    </row>
    <row r="62" spans="2:377" s="166" customFormat="1" ht="13.8" x14ac:dyDescent="0.3">
      <c r="C62" s="153"/>
      <c r="H62" s="166" t="s">
        <v>394</v>
      </c>
      <c r="I62" s="186">
        <f>(I59-I60)/I61</f>
        <v>0.61111111111111116</v>
      </c>
      <c r="N62" s="166" t="s">
        <v>394</v>
      </c>
      <c r="O62" s="186">
        <f>(O59-O60)/O61</f>
        <v>0.53248407643312101</v>
      </c>
      <c r="P62" s="122"/>
      <c r="Q62" s="122"/>
      <c r="R62" s="122"/>
      <c r="S62" s="122"/>
      <c r="T62" s="166" t="s">
        <v>394</v>
      </c>
      <c r="U62" s="186">
        <f>(U59-U60)/U61</f>
        <v>0.60147213459516302</v>
      </c>
      <c r="Z62" s="166" t="s">
        <v>394</v>
      </c>
      <c r="AA62" s="186">
        <f>(AA59-AA60)/AA61</f>
        <v>0.5884732052578362</v>
      </c>
      <c r="AF62" s="166" t="s">
        <v>394</v>
      </c>
      <c r="AG62" s="186">
        <f>(AG59-AG60)/AG61</f>
        <v>0.63533057851239672</v>
      </c>
      <c r="AL62" s="166" t="s">
        <v>394</v>
      </c>
      <c r="AM62" s="186">
        <f>(AM59-AM60)/AM61</f>
        <v>0.63769633507853407</v>
      </c>
      <c r="AR62" s="166" t="s">
        <v>394</v>
      </c>
      <c r="AS62" s="186">
        <f>(AS59-AS60)/AS61</f>
        <v>0.64394618834080719</v>
      </c>
      <c r="AX62" s="166" t="s">
        <v>394</v>
      </c>
      <c r="AY62" s="186">
        <f>(AY59-AY60)/AY61</f>
        <v>0.68861209964412806</v>
      </c>
      <c r="BD62" s="166" t="s">
        <v>394</v>
      </c>
      <c r="BE62" s="186">
        <f>(BE59-BE60)/BE61</f>
        <v>0.72174657534246578</v>
      </c>
      <c r="BF62" s="130"/>
      <c r="BK62" s="166" t="s">
        <v>394</v>
      </c>
      <c r="BL62" s="186">
        <f>(BL59-BL60)/BL61</f>
        <v>0.6153212520593081</v>
      </c>
      <c r="BQ62" s="166" t="s">
        <v>394</v>
      </c>
      <c r="BR62" s="186">
        <f>(BR59-BR60)/BR61</f>
        <v>0.70272314674735248</v>
      </c>
      <c r="BW62" s="166" t="s">
        <v>394</v>
      </c>
      <c r="BX62" s="186">
        <f>(BX59-BX60)/BX61</f>
        <v>0.70886932972241035</v>
      </c>
      <c r="CC62" s="166" t="s">
        <v>394</v>
      </c>
      <c r="CD62" s="186">
        <f>(CD59-CD60)/CD61</f>
        <v>0.67101226993865026</v>
      </c>
      <c r="CI62" s="166" t="s">
        <v>394</v>
      </c>
      <c r="CJ62" s="186">
        <f>(CJ59-CJ60)/CJ61</f>
        <v>0.53108614232209739</v>
      </c>
      <c r="CO62" s="166" t="s">
        <v>394</v>
      </c>
      <c r="CP62" s="186">
        <f>(CP59-CP60)/CP61</f>
        <v>0.4904692082111437</v>
      </c>
      <c r="CU62" s="166" t="s">
        <v>394</v>
      </c>
      <c r="CV62" s="186">
        <f>(CV59-CV60)/CV61</f>
        <v>0.56650911546252536</v>
      </c>
      <c r="CW62" s="122"/>
      <c r="CX62" s="122"/>
      <c r="DA62" s="166" t="s">
        <v>394</v>
      </c>
      <c r="DB62" s="186">
        <f>(DB59-DB60)/DB61</f>
        <v>0.58125819134993451</v>
      </c>
      <c r="DG62" s="166" t="s">
        <v>394</v>
      </c>
      <c r="DH62" s="186">
        <f>(DH59-DH60)/DH61</f>
        <v>0.51695457453614846</v>
      </c>
      <c r="DM62" s="166" t="s">
        <v>394</v>
      </c>
      <c r="DN62" s="186">
        <f>(DN59-DN60)/DN61</f>
        <v>0.5267857142857143</v>
      </c>
      <c r="DS62" s="166" t="s">
        <v>394</v>
      </c>
      <c r="DT62" s="186">
        <f>(DT59-DT60)/DT61</f>
        <v>0.53991468616697136</v>
      </c>
      <c r="DY62" s="166" t="s">
        <v>394</v>
      </c>
      <c r="DZ62" s="186">
        <f>(DZ59-DZ60)/DZ61</f>
        <v>0.62289562289562295</v>
      </c>
      <c r="EE62" s="166" t="s">
        <v>394</v>
      </c>
      <c r="EF62" s="186">
        <f>(EF59-EF60)/EF61</f>
        <v>0.62897914379802411</v>
      </c>
      <c r="EL62" s="166" t="s">
        <v>394</v>
      </c>
      <c r="EM62" s="186">
        <f>(EM59-EM60)/EM61</f>
        <v>0.39823008849557523</v>
      </c>
      <c r="ER62" s="166" t="s">
        <v>394</v>
      </c>
      <c r="ES62" s="186">
        <f>(ES59-ES60)/ES61</f>
        <v>0.11530398322851153</v>
      </c>
      <c r="EX62" s="166" t="s">
        <v>394</v>
      </c>
      <c r="EY62" s="186">
        <f>(EY59-EY60)/EY61</f>
        <v>0.91446899501069134</v>
      </c>
      <c r="FD62" s="166" t="s">
        <v>394</v>
      </c>
      <c r="FE62" s="186">
        <f>(FE59-FE60)/FE61</f>
        <v>0.8981417756366139</v>
      </c>
      <c r="FJ62" s="166" t="s">
        <v>394</v>
      </c>
      <c r="FK62" s="186">
        <f>(FK59-FK60)/FK61</f>
        <v>0.96989374262101535</v>
      </c>
      <c r="FP62" s="166" t="s">
        <v>394</v>
      </c>
      <c r="FQ62" s="186">
        <f>(FQ59-FQ60)/FQ61</f>
        <v>0.96598639455782309</v>
      </c>
      <c r="FV62" s="166" t="s">
        <v>394</v>
      </c>
      <c r="FW62" s="186">
        <f>(FW59-FW60)/FW61</f>
        <v>3.2148900169204735E-2</v>
      </c>
      <c r="GB62" s="166" t="s">
        <v>394</v>
      </c>
      <c r="GC62" s="186">
        <f>(GC59-GC60)/GC61</f>
        <v>8.5803432137285487E-2</v>
      </c>
      <c r="GH62" s="166" t="s">
        <v>394</v>
      </c>
      <c r="GI62" s="186">
        <f>(GI59-GI60)/GI61</f>
        <v>0.16138996138996139</v>
      </c>
      <c r="GN62" s="166" t="s">
        <v>394</v>
      </c>
      <c r="GO62" s="186">
        <f>(GO59-GO60)/GO61</f>
        <v>0.55348169418521176</v>
      </c>
      <c r="GT62" s="166" t="s">
        <v>394</v>
      </c>
      <c r="GU62" s="186">
        <f>(GU59-GU60)/GU61</f>
        <v>0.29557522123893804</v>
      </c>
      <c r="GZ62" s="166" t="s">
        <v>394</v>
      </c>
      <c r="HA62" s="186">
        <f>(HA59-HA60)/HA61</f>
        <v>0.38902007083825263</v>
      </c>
      <c r="HF62" s="166" t="s">
        <v>394</v>
      </c>
      <c r="HG62" s="186">
        <f>(HG59-HG60)/HG61</f>
        <v>0.42362827483934751</v>
      </c>
      <c r="HL62" s="166" t="s">
        <v>394</v>
      </c>
      <c r="HM62" s="186">
        <f>(HM59-HM60)/HM61</f>
        <v>0.14593023255813953</v>
      </c>
      <c r="HN62" s="122"/>
      <c r="HS62" s="166" t="s">
        <v>394</v>
      </c>
      <c r="HT62" s="186">
        <f>(HT59-HT60)/HT61</f>
        <v>0.50293358366580609</v>
      </c>
      <c r="HY62" s="166" t="s">
        <v>394</v>
      </c>
      <c r="HZ62" s="186">
        <f>(HZ59-HZ60)/HZ61</f>
        <v>0.73832210085986516</v>
      </c>
      <c r="IA62" s="122"/>
      <c r="IB62" s="122"/>
      <c r="IC62" s="122"/>
      <c r="ID62" s="122"/>
      <c r="IE62" s="122"/>
      <c r="IF62" s="166" t="s">
        <v>394</v>
      </c>
      <c r="IG62" s="186">
        <f>(IG59-IG60)/IG61</f>
        <v>0.78458227352768539</v>
      </c>
      <c r="IH62" s="122"/>
      <c r="II62" s="122"/>
      <c r="IJ62" s="122"/>
      <c r="IK62" s="122"/>
      <c r="IL62" s="166" t="s">
        <v>394</v>
      </c>
      <c r="IM62" s="186">
        <f>(IM59-IM60)/IM61</f>
        <v>0.79779208831646731</v>
      </c>
      <c r="IN62" s="122"/>
      <c r="IO62" s="122"/>
      <c r="IP62" s="122"/>
      <c r="IQ62" s="122"/>
      <c r="IR62" s="166" t="s">
        <v>394</v>
      </c>
      <c r="IS62" s="186">
        <f>(IS59-IS60)/IS61</f>
        <v>0.81441812564366634</v>
      </c>
      <c r="IT62" s="122"/>
      <c r="IU62" s="122"/>
      <c r="IV62" s="122"/>
      <c r="IW62" s="122"/>
      <c r="IX62" s="166" t="s">
        <v>394</v>
      </c>
      <c r="IY62" s="186">
        <f>(IY59-IY60)/IY61</f>
        <v>0.88282647584973162</v>
      </c>
      <c r="IZ62" s="122"/>
      <c r="JA62" s="122"/>
      <c r="JB62" s="122"/>
      <c r="JC62" s="122"/>
      <c r="JD62" s="166" t="s">
        <v>394</v>
      </c>
      <c r="JE62" s="186">
        <f>(JE59-JE60)/JE61</f>
        <v>0.86303462321792257</v>
      </c>
      <c r="JF62" s="122"/>
      <c r="JG62" s="122"/>
      <c r="JH62" s="122"/>
      <c r="JI62" s="122"/>
      <c r="JJ62" s="166" t="s">
        <v>394</v>
      </c>
      <c r="JK62" s="186">
        <f>(JK59-JK60)/JK61</f>
        <v>0.91265380525596229</v>
      </c>
      <c r="JL62" s="122"/>
      <c r="JM62" s="122"/>
      <c r="JN62" s="122"/>
      <c r="JO62" s="122"/>
      <c r="JP62" s="166" t="s">
        <v>394</v>
      </c>
      <c r="JQ62" s="186">
        <f>(JQ59-JQ60)/JQ61</f>
        <v>0.91805010564443101</v>
      </c>
      <c r="JW62" s="166" t="s">
        <v>394</v>
      </c>
      <c r="JX62" s="186">
        <f>(JX59-JX60)/JX61</f>
        <v>0.94919559695173583</v>
      </c>
      <c r="JY62" s="122"/>
      <c r="JZ62" s="122"/>
      <c r="KA62" s="122"/>
      <c r="KD62" s="166" t="s">
        <v>394</v>
      </c>
      <c r="KE62" s="186">
        <f>(KE59-KE60)/KE61</f>
        <v>0.89273616861121563</v>
      </c>
      <c r="KF62" s="122"/>
      <c r="KG62" s="122"/>
      <c r="KJ62" s="166" t="s">
        <v>394</v>
      </c>
      <c r="KK62" s="186">
        <f>(KK59-KK60)/KK61</f>
        <v>0.29221556886227545</v>
      </c>
      <c r="KL62" s="122"/>
      <c r="KM62" s="122"/>
      <c r="KP62" s="166" t="s">
        <v>394</v>
      </c>
      <c r="KQ62" s="186">
        <f>(KQ59-KQ60)/KQ61</f>
        <v>0.3987898789878988</v>
      </c>
      <c r="KV62" s="166" t="s">
        <v>394</v>
      </c>
      <c r="KW62" s="186">
        <f>(KW59-KW60)/KW61</f>
        <v>0.57931034482758625</v>
      </c>
      <c r="LB62" s="166" t="s">
        <v>394</v>
      </c>
      <c r="LC62" s="186">
        <f>(LC59-LC60)/LC61</f>
        <v>0.49975669099756692</v>
      </c>
      <c r="LD62" s="122"/>
      <c r="LI62" s="166" t="s">
        <v>394</v>
      </c>
      <c r="LJ62" s="186">
        <f>(LJ59-LJ60)/LJ61</f>
        <v>0.78030616466694247</v>
      </c>
      <c r="LK62" s="122"/>
      <c r="LO62" s="166" t="s">
        <v>394</v>
      </c>
      <c r="LP62" s="186">
        <f>(LP59-LP60)/LP61</f>
        <v>0.55612648221343874</v>
      </c>
      <c r="LU62" s="166" t="s">
        <v>394</v>
      </c>
      <c r="LV62" s="186">
        <f>(LV59-LV60)/LV61</f>
        <v>0.42565698478561548</v>
      </c>
      <c r="LW62" s="122"/>
      <c r="MB62" s="166" t="s">
        <v>394</v>
      </c>
      <c r="MC62" s="186">
        <f>(MC59-MC60)/MC61</f>
        <v>0.62534113060428853</v>
      </c>
      <c r="MH62" s="166" t="s">
        <v>394</v>
      </c>
      <c r="MI62" s="186">
        <f>(MI59-MI60)/MI61</f>
        <v>0.41288433382137629</v>
      </c>
      <c r="MN62" s="166" t="s">
        <v>394</v>
      </c>
      <c r="MO62" s="186">
        <f>(MO59-MO60)/MO61</f>
        <v>0.88806396344945748</v>
      </c>
      <c r="MT62" s="166" t="s">
        <v>394</v>
      </c>
      <c r="MU62" s="186">
        <f>(MU59-MU60)/MU61</f>
        <v>9.420289855072464E-2</v>
      </c>
      <c r="MZ62" s="166" t="s">
        <v>394</v>
      </c>
      <c r="NA62" s="186">
        <f>(NA59-NA60)/NA61</f>
        <v>3.4324942791762014E-2</v>
      </c>
      <c r="NF62" s="166" t="s">
        <v>394</v>
      </c>
      <c r="NG62" s="186">
        <f>(NG59-NG60)/NG61</f>
        <v>0.22146636432350719</v>
      </c>
      <c r="NL62" s="122" t="s">
        <v>394</v>
      </c>
      <c r="NM62" s="122">
        <f>(NM59-NM60)/NM61</f>
        <v>0.86508753861997945</v>
      </c>
    </row>
    <row r="63" spans="2:377" s="187" customFormat="1" ht="13.8" x14ac:dyDescent="0.3">
      <c r="C63" s="188"/>
      <c r="I63" s="189"/>
      <c r="O63" s="189"/>
      <c r="P63" s="166"/>
      <c r="Q63" s="166"/>
      <c r="R63" s="166"/>
      <c r="S63" s="166"/>
      <c r="U63" s="189"/>
      <c r="AA63" s="189"/>
      <c r="AG63" s="189"/>
      <c r="AM63" s="189"/>
      <c r="AS63" s="189"/>
      <c r="AY63" s="189"/>
      <c r="BE63" s="189"/>
      <c r="BF63" s="189"/>
      <c r="BL63" s="189"/>
      <c r="BR63" s="189"/>
      <c r="BX63" s="189"/>
      <c r="CD63" s="189"/>
      <c r="CJ63" s="189"/>
      <c r="CP63" s="189"/>
      <c r="CV63" s="189"/>
      <c r="DB63" s="189"/>
      <c r="DH63" s="189"/>
      <c r="DN63" s="189"/>
      <c r="DT63" s="189"/>
      <c r="DZ63" s="189"/>
      <c r="EF63" s="189"/>
      <c r="EM63" s="189"/>
      <c r="ES63" s="189"/>
      <c r="EY63" s="189"/>
      <c r="FE63" s="189"/>
      <c r="FK63" s="189"/>
      <c r="FQ63" s="189"/>
      <c r="FW63" s="189"/>
      <c r="GC63" s="189"/>
      <c r="GI63" s="189"/>
      <c r="GO63" s="189"/>
      <c r="GU63" s="189"/>
      <c r="HA63" s="189"/>
      <c r="HG63" s="189"/>
      <c r="HM63" s="189"/>
      <c r="HT63" s="189"/>
      <c r="HZ63" s="189"/>
      <c r="IG63" s="189"/>
      <c r="IM63" s="189"/>
      <c r="IS63" s="189"/>
      <c r="IY63" s="189"/>
      <c r="JE63" s="189"/>
      <c r="JK63" s="189"/>
      <c r="JQ63" s="189"/>
      <c r="JX63" s="189"/>
      <c r="KE63" s="189"/>
      <c r="KK63" s="189"/>
      <c r="KQ63" s="189"/>
      <c r="KW63" s="189"/>
      <c r="LC63" s="189"/>
      <c r="LJ63" s="189"/>
      <c r="LP63" s="189"/>
      <c r="LV63" s="189"/>
      <c r="MC63" s="189"/>
      <c r="MI63" s="189"/>
      <c r="MO63" s="189"/>
      <c r="MU63" s="189"/>
      <c r="NA63" s="189"/>
      <c r="NG63" s="189"/>
    </row>
    <row r="64" spans="2:377" s="166" customFormat="1" ht="13.8" x14ac:dyDescent="0.3">
      <c r="B64" s="40" t="s">
        <v>395</v>
      </c>
      <c r="C64" s="162"/>
      <c r="D64" s="40"/>
      <c r="E64" s="40"/>
      <c r="F64" s="40"/>
      <c r="G64" s="40"/>
      <c r="H64" s="166" t="s">
        <v>396</v>
      </c>
      <c r="I64" s="130">
        <f>ROUND(I55*0.9,0)</f>
        <v>3494</v>
      </c>
      <c r="J64" s="40"/>
      <c r="K64" s="40"/>
      <c r="L64" s="40"/>
      <c r="M64" s="40"/>
      <c r="N64" s="166" t="s">
        <v>396</v>
      </c>
      <c r="O64" s="130">
        <f>ROUND(O55*0.9,0)</f>
        <v>3856</v>
      </c>
      <c r="T64" s="166" t="s">
        <v>396</v>
      </c>
      <c r="U64" s="130">
        <f>ROUND(U55*0.9,0)</f>
        <v>4484</v>
      </c>
      <c r="V64" s="40"/>
      <c r="W64" s="40"/>
      <c r="X64" s="40"/>
      <c r="Y64" s="40"/>
      <c r="Z64" s="166" t="s">
        <v>396</v>
      </c>
      <c r="AA64" s="130">
        <f>ROUND(AA55*0.9,0)</f>
        <v>4739</v>
      </c>
      <c r="AF64" s="166" t="s">
        <v>396</v>
      </c>
      <c r="AG64" s="130">
        <f>ROUND(AG55*0.9,0)</f>
        <v>4780</v>
      </c>
      <c r="AL64" s="166" t="s">
        <v>396</v>
      </c>
      <c r="AM64" s="130">
        <f>ROUND(AM55*0.9,0)</f>
        <v>4823</v>
      </c>
      <c r="AR64" s="166" t="s">
        <v>396</v>
      </c>
      <c r="AS64" s="130">
        <f>ROUND(AS55*0.9,0)</f>
        <v>5531</v>
      </c>
      <c r="AX64" s="166" t="s">
        <v>396</v>
      </c>
      <c r="AY64" s="130">
        <f>ROUND(AY55*0.9,0)</f>
        <v>5680</v>
      </c>
      <c r="BD64" s="166" t="s">
        <v>396</v>
      </c>
      <c r="BE64" s="130">
        <f>ROUND(BE55*0.9,0)</f>
        <v>5979</v>
      </c>
      <c r="BF64" s="130"/>
      <c r="BK64" s="166" t="s">
        <v>396</v>
      </c>
      <c r="BL64" s="130">
        <f>ROUND(BL55*0.9,0)</f>
        <v>6433</v>
      </c>
      <c r="BQ64" s="166" t="s">
        <v>396</v>
      </c>
      <c r="BR64" s="130">
        <f>ROUND(BR55*0.9,0)</f>
        <v>6800</v>
      </c>
      <c r="BW64" s="166" t="s">
        <v>396</v>
      </c>
      <c r="BX64" s="130">
        <f>ROUND(BX55*0.9,0)</f>
        <v>7551</v>
      </c>
      <c r="CC64" s="166" t="s">
        <v>396</v>
      </c>
      <c r="CD64" s="130">
        <f>ROUND(CD55*0.9,0)</f>
        <v>6630</v>
      </c>
      <c r="CI64" s="166" t="s">
        <v>396</v>
      </c>
      <c r="CJ64" s="130">
        <f>ROUND(CJ55*0.9,0)</f>
        <v>6782</v>
      </c>
      <c r="CO64" s="166" t="s">
        <v>396</v>
      </c>
      <c r="CP64" s="130">
        <f>ROUND(CP55*0.9,0)</f>
        <v>6637</v>
      </c>
      <c r="CU64" s="166" t="s">
        <v>396</v>
      </c>
      <c r="CV64" s="130">
        <f>ROUND(CV55*0.9,0)</f>
        <v>7455</v>
      </c>
      <c r="DA64" s="166" t="s">
        <v>396</v>
      </c>
      <c r="DB64" s="130">
        <f>ROUND(DB55*0.9,0)</f>
        <v>7341</v>
      </c>
      <c r="DG64" s="166" t="s">
        <v>396</v>
      </c>
      <c r="DH64" s="130">
        <f>ROUND(DH55*0.9,0)</f>
        <v>7998</v>
      </c>
      <c r="DM64" s="166" t="s">
        <v>396</v>
      </c>
      <c r="DN64" s="130">
        <f>ROUND(DN55*0.9,0)</f>
        <v>7923</v>
      </c>
      <c r="DS64" s="166" t="s">
        <v>396</v>
      </c>
      <c r="DT64" s="130">
        <f>ROUND(DT55*0.9,0)</f>
        <v>8177</v>
      </c>
      <c r="DY64" s="166" t="s">
        <v>396</v>
      </c>
      <c r="DZ64" s="130">
        <f>ROUND(DZ55*0.9,0)</f>
        <v>8713</v>
      </c>
      <c r="EE64" s="166" t="s">
        <v>396</v>
      </c>
      <c r="EF64" s="130">
        <f>ROUND(EF55*0.9,0)</f>
        <v>9273</v>
      </c>
      <c r="EL64" s="166" t="s">
        <v>396</v>
      </c>
      <c r="EM64" s="130">
        <f>ROUND(EM55*0.9,0)</f>
        <v>7370</v>
      </c>
      <c r="ER64" s="166" t="s">
        <v>396</v>
      </c>
      <c r="ES64" s="130">
        <f>ROUND(ES55*0.9,0)</f>
        <v>6935</v>
      </c>
      <c r="EX64" s="166" t="s">
        <v>396</v>
      </c>
      <c r="EY64" s="130">
        <f>ROUND(EY55*0.9,0)</f>
        <v>7177</v>
      </c>
      <c r="FD64" s="166" t="s">
        <v>396</v>
      </c>
      <c r="FE64" s="130">
        <f>ROUND(FE55*0.9,0)</f>
        <v>7495</v>
      </c>
      <c r="FJ64" s="166" t="s">
        <v>396</v>
      </c>
      <c r="FK64" s="130">
        <f>ROUND(FK55*0.9,0)</f>
        <v>8779</v>
      </c>
      <c r="FP64" s="166" t="s">
        <v>396</v>
      </c>
      <c r="FQ64" s="130">
        <f>ROUND(FQ55*0.9,0)</f>
        <v>8385</v>
      </c>
      <c r="FV64" s="166" t="s">
        <v>396</v>
      </c>
      <c r="FW64" s="130">
        <f>ROUND(FW55*0.9,0)</f>
        <v>9889</v>
      </c>
      <c r="GB64" s="166" t="s">
        <v>396</v>
      </c>
      <c r="GC64" s="130">
        <f>ROUND(GC55*0.9,0)</f>
        <v>10874</v>
      </c>
      <c r="GH64" s="166" t="s">
        <v>396</v>
      </c>
      <c r="GI64" s="130">
        <f>ROUND(GI55*0.9,0)</f>
        <v>11115</v>
      </c>
      <c r="GN64" s="166" t="s">
        <v>396</v>
      </c>
      <c r="GO64" s="130">
        <f>ROUND(GO55*0.9,0)</f>
        <v>12584</v>
      </c>
      <c r="GT64" s="166" t="s">
        <v>396</v>
      </c>
      <c r="GU64" s="130">
        <f>ROUND(GU55*0.9,0)</f>
        <v>14112</v>
      </c>
      <c r="GZ64" s="166" t="s">
        <v>396</v>
      </c>
      <c r="HA64" s="130">
        <f>ROUND(HA55*0.9,0)</f>
        <v>14660</v>
      </c>
      <c r="HF64" s="166" t="s">
        <v>396</v>
      </c>
      <c r="HG64" s="130">
        <f>ROUND(HG55*0.9,0)</f>
        <v>17697</v>
      </c>
      <c r="HL64" s="166" t="s">
        <v>396</v>
      </c>
      <c r="HM64" s="130">
        <f>ROUND(HM55*0.9,0)</f>
        <v>17659</v>
      </c>
      <c r="HS64" s="166" t="s">
        <v>396</v>
      </c>
      <c r="HT64" s="130">
        <f>ROUND(HT55*0.9,0)</f>
        <v>11590</v>
      </c>
      <c r="HY64" s="166" t="s">
        <v>396</v>
      </c>
      <c r="HZ64" s="130">
        <f>ROUND(HZ55*0.9,0)</f>
        <v>9962</v>
      </c>
      <c r="IF64" s="166" t="s">
        <v>396</v>
      </c>
      <c r="IG64" s="130">
        <f>ROUND(IG55*0.9,0)</f>
        <v>11506</v>
      </c>
      <c r="IL64" s="166" t="s">
        <v>396</v>
      </c>
      <c r="IM64" s="130">
        <f>ROUND(IM55*0.9,0)</f>
        <v>12239</v>
      </c>
      <c r="IR64" s="166" t="s">
        <v>396</v>
      </c>
      <c r="IS64" s="130">
        <f>ROUND(IS55*0.9,0)</f>
        <v>10615</v>
      </c>
      <c r="IX64" s="166" t="s">
        <v>396</v>
      </c>
      <c r="IY64" s="130">
        <f>ROUND(IY55*0.9,0)</f>
        <v>12580</v>
      </c>
      <c r="JD64" s="166" t="s">
        <v>396</v>
      </c>
      <c r="JE64" s="130">
        <f>ROUND(JE55*0.9,0)</f>
        <v>12776</v>
      </c>
      <c r="JJ64" s="166" t="s">
        <v>396</v>
      </c>
      <c r="JK64" s="130">
        <f>ROUND(JK55*0.9,0)</f>
        <v>14804</v>
      </c>
      <c r="JP64" s="166" t="s">
        <v>396</v>
      </c>
      <c r="JQ64" s="130">
        <f>ROUND(JQ55*0.9,0)</f>
        <v>14971</v>
      </c>
      <c r="JW64" s="166" t="s">
        <v>396</v>
      </c>
      <c r="JX64" s="130">
        <f>ROUND(JX55*0.9,0)</f>
        <v>15892</v>
      </c>
      <c r="KD64" s="166" t="s">
        <v>396</v>
      </c>
      <c r="KE64" s="130">
        <f>ROUND(KE55*0.9,0)</f>
        <v>11181</v>
      </c>
      <c r="KJ64" s="166" t="s">
        <v>396</v>
      </c>
      <c r="KK64" s="130">
        <f>ROUND(KK55*0.9,0)</f>
        <v>9853</v>
      </c>
      <c r="KP64" s="166" t="s">
        <v>396</v>
      </c>
      <c r="KQ64" s="130">
        <f>ROUND(KQ55*0.9,0)</f>
        <v>10850</v>
      </c>
      <c r="KV64" s="166" t="s">
        <v>396</v>
      </c>
      <c r="KW64" s="130">
        <f>ROUND(KW55*0.9,0)</f>
        <v>13040</v>
      </c>
      <c r="LB64" s="166" t="s">
        <v>396</v>
      </c>
      <c r="LC64" s="130">
        <f>ROUND(LC55*0.9,0)</f>
        <v>12695</v>
      </c>
      <c r="LI64" s="166" t="s">
        <v>396</v>
      </c>
      <c r="LJ64" s="130">
        <f>ROUND(LJ55*0.9,0)</f>
        <v>14722</v>
      </c>
      <c r="LO64" s="166" t="s">
        <v>396</v>
      </c>
      <c r="LP64" s="130">
        <f>ROUND(LP55*0.9,0)</f>
        <v>14852</v>
      </c>
      <c r="LU64" s="166" t="s">
        <v>396</v>
      </c>
      <c r="LV64" s="130">
        <f>ROUND(LV55*0.9,0)</f>
        <v>16655</v>
      </c>
      <c r="MB64" s="166" t="s">
        <v>396</v>
      </c>
      <c r="MC64" s="130">
        <f>ROUND(MC57*0.9,0)</f>
        <v>15061</v>
      </c>
      <c r="MH64" s="166" t="s">
        <v>396</v>
      </c>
      <c r="MI64" s="130">
        <f>ROUND(MI57*0.9,0)</f>
        <v>10847</v>
      </c>
      <c r="MN64" s="166" t="s">
        <v>396</v>
      </c>
      <c r="MO64" s="130">
        <f>ROUND(MO57*0.9,0)</f>
        <v>12259</v>
      </c>
      <c r="MT64" s="166" t="s">
        <v>396</v>
      </c>
      <c r="MU64" s="130">
        <f>ROUND(MU57*0.9,0)</f>
        <v>12102</v>
      </c>
      <c r="MZ64" s="166" t="s">
        <v>396</v>
      </c>
      <c r="NA64" s="130">
        <f>ROUND(NA57*0.9,0)</f>
        <v>12414</v>
      </c>
      <c r="NF64" s="166" t="s">
        <v>396</v>
      </c>
      <c r="NG64" s="130">
        <f>ROUND(NG57*0.9,0)</f>
        <v>13639</v>
      </c>
      <c r="NL64" s="166" t="s">
        <v>396</v>
      </c>
      <c r="NM64" s="166">
        <f>ROUND(NM57*0.9,0)</f>
        <v>8845</v>
      </c>
    </row>
    <row r="65" spans="1:377" s="176" customFormat="1" ht="13.8" x14ac:dyDescent="0.3">
      <c r="C65" s="190"/>
      <c r="H65" s="176" t="s">
        <v>397</v>
      </c>
      <c r="I65" s="175">
        <v>3431</v>
      </c>
      <c r="N65" s="176" t="s">
        <v>397</v>
      </c>
      <c r="O65" s="175">
        <v>3856</v>
      </c>
      <c r="T65" s="176" t="s">
        <v>397</v>
      </c>
      <c r="U65" s="175">
        <v>4424</v>
      </c>
      <c r="Z65" s="176" t="s">
        <v>397</v>
      </c>
      <c r="AA65" s="175">
        <v>4697</v>
      </c>
      <c r="AF65" s="176" t="s">
        <v>397</v>
      </c>
      <c r="AG65" s="175">
        <v>4698</v>
      </c>
      <c r="AL65" s="176" t="s">
        <v>397</v>
      </c>
      <c r="AM65" s="175">
        <v>4757</v>
      </c>
      <c r="AR65" s="176" t="s">
        <v>397</v>
      </c>
      <c r="AS65" s="175">
        <v>5435</v>
      </c>
      <c r="AX65" s="176" t="s">
        <v>397</v>
      </c>
      <c r="AY65" s="175">
        <v>5552</v>
      </c>
      <c r="BD65" s="176" t="s">
        <v>397</v>
      </c>
      <c r="BE65" s="175">
        <v>5846</v>
      </c>
      <c r="BF65" s="175"/>
      <c r="BK65" s="176" t="s">
        <v>397</v>
      </c>
      <c r="BL65" s="175">
        <v>6319</v>
      </c>
      <c r="BQ65" s="176" t="s">
        <v>397</v>
      </c>
      <c r="BR65" s="175">
        <v>6628</v>
      </c>
      <c r="BW65" s="176" t="s">
        <v>397</v>
      </c>
      <c r="BX65" s="175">
        <v>7372</v>
      </c>
      <c r="CC65" s="176" t="s">
        <v>397</v>
      </c>
      <c r="CD65" s="175">
        <v>6480</v>
      </c>
      <c r="CI65" s="176" t="s">
        <v>397</v>
      </c>
      <c r="CJ65" s="175">
        <v>6721</v>
      </c>
      <c r="CO65" s="176" t="s">
        <v>397</v>
      </c>
      <c r="CP65" s="175">
        <v>5641</v>
      </c>
      <c r="CU65" s="176" t="s">
        <v>397</v>
      </c>
      <c r="CV65" s="175">
        <v>6237</v>
      </c>
      <c r="DA65" s="176" t="s">
        <v>397</v>
      </c>
      <c r="DB65" s="175">
        <v>7310</v>
      </c>
      <c r="DG65" s="176" t="s">
        <v>397</v>
      </c>
      <c r="DH65" s="175">
        <v>7970</v>
      </c>
      <c r="DM65" s="176" t="s">
        <v>397</v>
      </c>
      <c r="DN65" s="175">
        <v>7842</v>
      </c>
      <c r="DS65" s="176" t="s">
        <v>397</v>
      </c>
      <c r="DT65" s="175">
        <v>8091</v>
      </c>
      <c r="DY65" s="176" t="s">
        <v>397</v>
      </c>
      <c r="DZ65" s="175">
        <v>8572</v>
      </c>
      <c r="EE65" s="176" t="s">
        <v>397</v>
      </c>
      <c r="EF65" s="175">
        <v>9085</v>
      </c>
      <c r="EL65" s="176" t="s">
        <v>397</v>
      </c>
      <c r="EM65" s="175">
        <v>7166</v>
      </c>
      <c r="ER65" s="176" t="s">
        <v>397</v>
      </c>
      <c r="ES65" s="175">
        <v>6678</v>
      </c>
      <c r="EX65" s="176" t="s">
        <v>397</v>
      </c>
      <c r="EY65" s="175">
        <v>6982</v>
      </c>
      <c r="FD65" s="176" t="s">
        <v>397</v>
      </c>
      <c r="FE65" s="175">
        <v>7306</v>
      </c>
      <c r="FJ65" s="176" t="s">
        <v>397</v>
      </c>
      <c r="FK65" s="175">
        <v>8512</v>
      </c>
      <c r="FP65" s="176" t="s">
        <v>397</v>
      </c>
      <c r="FQ65" s="175">
        <v>8057</v>
      </c>
      <c r="FV65" s="176" t="s">
        <v>397</v>
      </c>
      <c r="FW65" s="175">
        <v>9438</v>
      </c>
      <c r="GB65" s="176" t="s">
        <v>397</v>
      </c>
      <c r="GC65" s="175">
        <v>10415</v>
      </c>
      <c r="GH65" s="176" t="s">
        <v>397</v>
      </c>
      <c r="GI65" s="175">
        <v>10538</v>
      </c>
      <c r="GN65" s="176" t="s">
        <v>397</v>
      </c>
      <c r="GO65" s="175">
        <v>11783</v>
      </c>
      <c r="GT65" s="176" t="s">
        <v>397</v>
      </c>
      <c r="GU65" s="175">
        <v>13208</v>
      </c>
      <c r="GZ65" s="176" t="s">
        <v>397</v>
      </c>
      <c r="HA65" s="175">
        <v>14532</v>
      </c>
      <c r="HF65" s="176" t="s">
        <v>397</v>
      </c>
      <c r="HG65" s="175">
        <v>17454</v>
      </c>
      <c r="HL65" s="176" t="s">
        <v>397</v>
      </c>
      <c r="HM65" s="175">
        <v>17212</v>
      </c>
      <c r="HS65" s="176" t="s">
        <v>397</v>
      </c>
      <c r="HT65" s="175">
        <v>11107</v>
      </c>
      <c r="HY65" s="176" t="s">
        <v>397</v>
      </c>
      <c r="HZ65" s="175">
        <v>9770</v>
      </c>
      <c r="IF65" s="176" t="s">
        <v>397</v>
      </c>
      <c r="IG65" s="175">
        <v>11268</v>
      </c>
      <c r="IL65" s="176" t="s">
        <v>397</v>
      </c>
      <c r="IM65" s="175">
        <v>11926</v>
      </c>
      <c r="IR65" s="176" t="s">
        <v>397</v>
      </c>
      <c r="IS65" s="175">
        <v>10312</v>
      </c>
      <c r="IX65" s="176" t="s">
        <v>397</v>
      </c>
      <c r="IY65" s="175">
        <v>12375</v>
      </c>
      <c r="JD65" s="176" t="s">
        <v>397</v>
      </c>
      <c r="JE65" s="175">
        <v>12563</v>
      </c>
      <c r="JJ65" s="176" t="s">
        <v>397</v>
      </c>
      <c r="JK65" s="175">
        <v>14485</v>
      </c>
      <c r="JP65" s="176" t="s">
        <v>397</v>
      </c>
      <c r="JQ65" s="175">
        <v>14586</v>
      </c>
      <c r="JW65" s="176" t="s">
        <v>397</v>
      </c>
      <c r="JX65" s="175">
        <v>15391</v>
      </c>
      <c r="KD65" s="176" t="s">
        <v>397</v>
      </c>
      <c r="KE65" s="175">
        <v>10859</v>
      </c>
      <c r="KJ65" s="176" t="s">
        <v>397</v>
      </c>
      <c r="KK65" s="175">
        <v>9852</v>
      </c>
      <c r="KP65" s="176" t="s">
        <v>397</v>
      </c>
      <c r="KQ65" s="175">
        <v>10778</v>
      </c>
      <c r="KV65" s="176" t="s">
        <v>397</v>
      </c>
      <c r="KW65" s="175">
        <v>12850</v>
      </c>
      <c r="LB65" s="176" t="s">
        <v>397</v>
      </c>
      <c r="LC65" s="175">
        <v>12457</v>
      </c>
      <c r="LI65" s="176" t="s">
        <v>397</v>
      </c>
      <c r="LJ65" s="175">
        <v>14705</v>
      </c>
      <c r="LO65" s="176" t="s">
        <v>397</v>
      </c>
      <c r="LP65" s="175">
        <v>14506</v>
      </c>
      <c r="LU65" s="176" t="s">
        <v>397</v>
      </c>
      <c r="LV65" s="175">
        <v>16520</v>
      </c>
      <c r="MB65" s="176" t="s">
        <v>397</v>
      </c>
      <c r="MC65" s="175">
        <v>14832</v>
      </c>
      <c r="MH65" s="176" t="s">
        <v>397</v>
      </c>
      <c r="MI65" s="175">
        <v>10803</v>
      </c>
      <c r="MN65" s="176" t="s">
        <v>397</v>
      </c>
      <c r="MO65" s="175">
        <v>12017</v>
      </c>
      <c r="MT65" s="176" t="s">
        <v>397</v>
      </c>
      <c r="MU65" s="175">
        <v>11692</v>
      </c>
      <c r="MZ65" s="176" t="s">
        <v>397</v>
      </c>
      <c r="NA65" s="175">
        <v>12059</v>
      </c>
      <c r="NF65" s="176" t="s">
        <v>397</v>
      </c>
      <c r="NG65" s="175">
        <v>13483</v>
      </c>
      <c r="NL65" s="176" t="s">
        <v>397</v>
      </c>
      <c r="NM65" s="176">
        <v>8815</v>
      </c>
    </row>
    <row r="66" spans="1:377" s="176" customFormat="1" ht="13.8" x14ac:dyDescent="0.3">
      <c r="C66" s="190"/>
      <c r="H66" s="176" t="s">
        <v>398</v>
      </c>
      <c r="I66" s="175">
        <v>178</v>
      </c>
      <c r="N66" s="176" t="s">
        <v>398</v>
      </c>
      <c r="O66" s="175">
        <v>183</v>
      </c>
      <c r="T66" s="176" t="s">
        <v>398</v>
      </c>
      <c r="U66" s="175">
        <v>217</v>
      </c>
      <c r="Z66" s="176" t="s">
        <v>398</v>
      </c>
      <c r="AA66" s="175">
        <v>236</v>
      </c>
      <c r="AF66" s="176" t="s">
        <v>398</v>
      </c>
      <c r="AG66" s="175">
        <v>268</v>
      </c>
      <c r="AL66" s="176" t="s">
        <v>398</v>
      </c>
      <c r="AM66" s="175">
        <v>242</v>
      </c>
      <c r="AR66" s="176" t="s">
        <v>398</v>
      </c>
      <c r="AS66" s="175">
        <v>274</v>
      </c>
      <c r="AX66" s="176" t="s">
        <v>398</v>
      </c>
      <c r="AY66" s="175">
        <v>320</v>
      </c>
      <c r="BD66" s="176" t="s">
        <v>398</v>
      </c>
      <c r="BE66" s="175">
        <v>297</v>
      </c>
      <c r="BF66" s="175"/>
      <c r="BK66" s="176" t="s">
        <v>398</v>
      </c>
      <c r="BL66" s="175">
        <v>300</v>
      </c>
      <c r="BQ66" s="176" t="s">
        <v>398</v>
      </c>
      <c r="BR66" s="175">
        <v>386</v>
      </c>
      <c r="BW66" s="176" t="s">
        <v>398</v>
      </c>
      <c r="BX66" s="175">
        <v>426</v>
      </c>
      <c r="CC66" s="176" t="s">
        <v>398</v>
      </c>
      <c r="CD66" s="175">
        <v>383</v>
      </c>
      <c r="CI66" s="176" t="s">
        <v>398</v>
      </c>
      <c r="CJ66" s="175">
        <v>364</v>
      </c>
      <c r="CO66" s="176" t="s">
        <v>398</v>
      </c>
      <c r="CP66" s="175">
        <v>1010</v>
      </c>
      <c r="CU66" s="176" t="s">
        <v>398</v>
      </c>
      <c r="CV66" s="175">
        <v>1221</v>
      </c>
      <c r="DA66" s="176" t="s">
        <v>398</v>
      </c>
      <c r="DB66" s="175">
        <v>377</v>
      </c>
      <c r="DG66" s="176" t="s">
        <v>398</v>
      </c>
      <c r="DH66" s="175">
        <v>413</v>
      </c>
      <c r="DM66" s="176" t="s">
        <v>398</v>
      </c>
      <c r="DN66" s="175">
        <v>434</v>
      </c>
      <c r="DS66" s="176" t="s">
        <v>398</v>
      </c>
      <c r="DT66" s="175">
        <v>429</v>
      </c>
      <c r="DY66" s="176" t="s">
        <v>398</v>
      </c>
      <c r="DZ66" s="175">
        <v>512</v>
      </c>
      <c r="EE66" s="176" t="s">
        <v>398</v>
      </c>
      <c r="EF66" s="175">
        <v>487</v>
      </c>
      <c r="EL66" s="176" t="s">
        <v>398</v>
      </c>
      <c r="EM66" s="175">
        <v>417</v>
      </c>
      <c r="ER66" s="176" t="s">
        <v>398</v>
      </c>
      <c r="ES66" s="175">
        <v>414</v>
      </c>
      <c r="EX66" s="176" t="s">
        <v>398</v>
      </c>
      <c r="EY66" s="175">
        <v>421</v>
      </c>
      <c r="FD66" s="176" t="s">
        <v>398</v>
      </c>
      <c r="FE66" s="175">
        <v>412</v>
      </c>
      <c r="FJ66" s="176" t="s">
        <v>398</v>
      </c>
      <c r="FK66" s="175">
        <v>486</v>
      </c>
      <c r="FP66" s="176" t="s">
        <v>398</v>
      </c>
      <c r="FQ66" s="175">
        <v>511</v>
      </c>
      <c r="FV66" s="176" t="s">
        <v>398</v>
      </c>
      <c r="FW66" s="175">
        <v>653</v>
      </c>
      <c r="GB66" s="176" t="s">
        <v>398</v>
      </c>
      <c r="GC66" s="175">
        <v>677</v>
      </c>
      <c r="GH66" s="176" t="s">
        <v>398</v>
      </c>
      <c r="GI66" s="175">
        <v>724</v>
      </c>
      <c r="GN66" s="176" t="s">
        <v>398</v>
      </c>
      <c r="GO66" s="175">
        <v>878</v>
      </c>
      <c r="GT66" s="176" t="s">
        <v>398</v>
      </c>
      <c r="GU66" s="175">
        <v>955</v>
      </c>
      <c r="GZ66" s="176" t="s">
        <v>398</v>
      </c>
      <c r="HA66" s="175">
        <v>612</v>
      </c>
      <c r="HF66" s="176" t="s">
        <v>398</v>
      </c>
      <c r="HG66" s="175">
        <v>797</v>
      </c>
      <c r="HL66" s="176" t="s">
        <v>398</v>
      </c>
      <c r="HM66" s="175">
        <v>824</v>
      </c>
      <c r="HS66" s="176" t="s">
        <v>398</v>
      </c>
      <c r="HT66" s="175">
        <v>552</v>
      </c>
      <c r="HY66" s="176" t="s">
        <v>398</v>
      </c>
      <c r="HZ66" s="175">
        <v>352</v>
      </c>
      <c r="IF66" s="176" t="s">
        <v>398</v>
      </c>
      <c r="IG66" s="175">
        <v>399</v>
      </c>
      <c r="IL66" s="176" t="s">
        <v>398</v>
      </c>
      <c r="IM66" s="175">
        <v>437</v>
      </c>
      <c r="IR66" s="176" t="s">
        <v>398</v>
      </c>
      <c r="IS66" s="175">
        <v>379</v>
      </c>
      <c r="IX66" s="176" t="s">
        <v>398</v>
      </c>
      <c r="IY66" s="175">
        <v>629</v>
      </c>
      <c r="JD66" s="176" t="s">
        <v>398</v>
      </c>
      <c r="JE66" s="175">
        <v>616</v>
      </c>
      <c r="JJ66" s="176" t="s">
        <v>398</v>
      </c>
      <c r="JK66" s="175">
        <v>811</v>
      </c>
      <c r="JP66" s="176" t="s">
        <v>398</v>
      </c>
      <c r="JQ66" s="175">
        <v>771</v>
      </c>
      <c r="JW66" s="176" t="s">
        <v>398</v>
      </c>
      <c r="JX66" s="175">
        <v>841</v>
      </c>
      <c r="KD66" s="176" t="s">
        <v>398</v>
      </c>
      <c r="KE66" s="175">
        <v>480</v>
      </c>
      <c r="KJ66" s="176" t="s">
        <v>398</v>
      </c>
      <c r="KK66" s="175">
        <v>331</v>
      </c>
      <c r="KP66" s="176" t="s">
        <v>398</v>
      </c>
      <c r="KQ66" s="175">
        <v>360</v>
      </c>
      <c r="KV66" s="176" t="s">
        <v>398</v>
      </c>
      <c r="KW66" s="175">
        <v>464</v>
      </c>
      <c r="LB66" s="176" t="s">
        <v>398</v>
      </c>
      <c r="LC66" s="175">
        <v>444</v>
      </c>
      <c r="LI66" s="176" t="s">
        <v>398</v>
      </c>
      <c r="LJ66" s="175">
        <v>414</v>
      </c>
      <c r="LO66" s="176" t="s">
        <v>398</v>
      </c>
      <c r="LP66" s="175">
        <v>522</v>
      </c>
      <c r="LU66" s="176" t="s">
        <v>398</v>
      </c>
      <c r="LV66" s="175">
        <v>573</v>
      </c>
      <c r="MB66" s="176" t="s">
        <v>398</v>
      </c>
      <c r="MC66" s="175">
        <v>537</v>
      </c>
      <c r="MH66" s="176" t="s">
        <v>398</v>
      </c>
      <c r="MI66" s="175">
        <v>286</v>
      </c>
      <c r="MN66" s="176" t="s">
        <v>398</v>
      </c>
      <c r="MO66" s="175">
        <v>358</v>
      </c>
      <c r="MT66" s="176" t="s">
        <v>398</v>
      </c>
      <c r="MU66" s="175">
        <v>425</v>
      </c>
      <c r="MZ66" s="176" t="s">
        <v>398</v>
      </c>
      <c r="NA66" s="175">
        <v>435</v>
      </c>
      <c r="NF66" s="176" t="s">
        <v>398</v>
      </c>
      <c r="NG66" s="175">
        <v>384</v>
      </c>
      <c r="NL66" s="176" t="s">
        <v>398</v>
      </c>
      <c r="NM66" s="176">
        <v>183</v>
      </c>
    </row>
    <row r="67" spans="1:377" s="165" customFormat="1" ht="13.8" x14ac:dyDescent="0.3">
      <c r="C67" s="159"/>
      <c r="H67" s="165" t="s">
        <v>394</v>
      </c>
      <c r="I67" s="191">
        <f>(I64-I65)/I66</f>
        <v>0.3539325842696629</v>
      </c>
      <c r="N67" s="165" t="s">
        <v>394</v>
      </c>
      <c r="O67" s="191">
        <f>(O64-O65)/O66</f>
        <v>0</v>
      </c>
      <c r="T67" s="165" t="s">
        <v>394</v>
      </c>
      <c r="U67" s="191">
        <f>(U64-U65)/U66</f>
        <v>0.27649769585253459</v>
      </c>
      <c r="Z67" s="165" t="s">
        <v>394</v>
      </c>
      <c r="AA67" s="191">
        <f>(AA64-AA65)/AA66</f>
        <v>0.17796610169491525</v>
      </c>
      <c r="AF67" s="165" t="s">
        <v>394</v>
      </c>
      <c r="AG67" s="191">
        <f>(AG64-AG65)/AG66</f>
        <v>0.30597014925373134</v>
      </c>
      <c r="AL67" s="165" t="s">
        <v>394</v>
      </c>
      <c r="AM67" s="191">
        <f>(AM64-AM65)/AM66</f>
        <v>0.27272727272727271</v>
      </c>
      <c r="AR67" s="165" t="s">
        <v>394</v>
      </c>
      <c r="AS67" s="191">
        <f>(AS64-AS65)/AS66</f>
        <v>0.35036496350364965</v>
      </c>
      <c r="AX67" s="165" t="s">
        <v>394</v>
      </c>
      <c r="AY67" s="191">
        <f>(AY64-AY65)/AY66</f>
        <v>0.4</v>
      </c>
      <c r="BD67" s="165" t="s">
        <v>394</v>
      </c>
      <c r="BE67" s="191">
        <f>(BE64-BE65)/BE66</f>
        <v>0.44781144781144783</v>
      </c>
      <c r="BF67" s="125"/>
      <c r="BK67" s="165" t="s">
        <v>394</v>
      </c>
      <c r="BL67" s="191">
        <f>(BL64-BL65)/BL66</f>
        <v>0.38</v>
      </c>
      <c r="BQ67" s="165" t="s">
        <v>394</v>
      </c>
      <c r="BR67" s="191">
        <f>(BR64-BR65)/BR66</f>
        <v>0.44559585492227977</v>
      </c>
      <c r="BW67" s="165" t="s">
        <v>394</v>
      </c>
      <c r="BX67" s="191">
        <f>(BX64-BX65)/BX66</f>
        <v>0.42018779342723006</v>
      </c>
      <c r="CC67" s="165" t="s">
        <v>394</v>
      </c>
      <c r="CD67" s="191">
        <f>(CD64-CD65)/CD66</f>
        <v>0.391644908616188</v>
      </c>
      <c r="CI67" s="165" t="s">
        <v>394</v>
      </c>
      <c r="CJ67" s="191">
        <f>(CJ64-CJ65)/CJ66</f>
        <v>0.16758241758241757</v>
      </c>
      <c r="CO67" s="165" t="s">
        <v>394</v>
      </c>
      <c r="CP67" s="191">
        <f>(CP64-CP65)/CP66</f>
        <v>0.98613861386138613</v>
      </c>
      <c r="CU67" s="165" t="s">
        <v>394</v>
      </c>
      <c r="CV67" s="191">
        <f>(CV64-CV65)/CV66</f>
        <v>0.99754299754299758</v>
      </c>
      <c r="CW67" s="26"/>
      <c r="CX67" s="26"/>
      <c r="DA67" s="165" t="s">
        <v>394</v>
      </c>
      <c r="DB67" s="191">
        <f>(DB64-DB65)/DB66</f>
        <v>8.2228116710875335E-2</v>
      </c>
      <c r="DG67" s="165" t="s">
        <v>394</v>
      </c>
      <c r="DH67" s="191">
        <f>(DH64-DH65)/DH66</f>
        <v>6.7796610169491525E-2</v>
      </c>
      <c r="DM67" s="165" t="s">
        <v>394</v>
      </c>
      <c r="DN67" s="191">
        <f>(DN64-DN65)/DN66</f>
        <v>0.18663594470046083</v>
      </c>
      <c r="DS67" s="165" t="s">
        <v>394</v>
      </c>
      <c r="DT67" s="191">
        <f>(DT64-DT65)/DT66</f>
        <v>0.20046620046620048</v>
      </c>
      <c r="DY67" s="165" t="s">
        <v>394</v>
      </c>
      <c r="DZ67" s="191">
        <f>(DZ64-DZ65)/DZ66</f>
        <v>0.275390625</v>
      </c>
      <c r="EE67" s="165" t="s">
        <v>394</v>
      </c>
      <c r="EF67" s="191">
        <f>(EF64-EF65)/EF66</f>
        <v>0.38603696098562629</v>
      </c>
      <c r="EL67" s="165" t="s">
        <v>394</v>
      </c>
      <c r="EM67" s="191">
        <f>(EM64-EM65)/EM66</f>
        <v>0.48920863309352519</v>
      </c>
      <c r="ER67" s="165" t="s">
        <v>394</v>
      </c>
      <c r="ES67" s="191">
        <f>(ES64-ES65)/ES66</f>
        <v>0.62077294685990336</v>
      </c>
      <c r="EX67" s="165" t="s">
        <v>394</v>
      </c>
      <c r="EY67" s="191">
        <f>(EY64-EY65)/EY66</f>
        <v>0.46318289786223277</v>
      </c>
      <c r="FD67" s="165" t="s">
        <v>394</v>
      </c>
      <c r="FE67" s="191">
        <f>(FE64-FE65)/FE66</f>
        <v>0.45873786407766992</v>
      </c>
      <c r="FJ67" s="165" t="s">
        <v>394</v>
      </c>
      <c r="FK67" s="191">
        <f>(FK64-FK65)/FK66</f>
        <v>0.54938271604938271</v>
      </c>
      <c r="FP67" s="165" t="s">
        <v>394</v>
      </c>
      <c r="FQ67" s="191">
        <f>(FQ64-FQ65)/FQ66</f>
        <v>0.64187866927592951</v>
      </c>
      <c r="FV67" s="165" t="s">
        <v>394</v>
      </c>
      <c r="FW67" s="191">
        <f>(FW64-FW65)/FW66</f>
        <v>0.69065849923430322</v>
      </c>
      <c r="GB67" s="165" t="s">
        <v>394</v>
      </c>
      <c r="GC67" s="191">
        <f>(GC64-GC65)/GC66</f>
        <v>0.67799113737075334</v>
      </c>
      <c r="GH67" s="165" t="s">
        <v>394</v>
      </c>
      <c r="GI67" s="191">
        <f>(GI64-GI65)/GI66</f>
        <v>0.79696132596685088</v>
      </c>
      <c r="GN67" s="165" t="s">
        <v>394</v>
      </c>
      <c r="GO67" s="191">
        <f>(GO64-GO65)/GO66</f>
        <v>0.91230068337129844</v>
      </c>
      <c r="GT67" s="165" t="s">
        <v>394</v>
      </c>
      <c r="GU67" s="191">
        <f>(GU64-GU65)/GU66</f>
        <v>0.94659685863874343</v>
      </c>
      <c r="GZ67" s="165" t="s">
        <v>394</v>
      </c>
      <c r="HA67" s="191">
        <f>(HA64-HA65)/HA66</f>
        <v>0.20915032679738563</v>
      </c>
      <c r="HF67" s="165" t="s">
        <v>394</v>
      </c>
      <c r="HG67" s="191">
        <f>(HG64-HG65)/HG66</f>
        <v>0.30489335006273527</v>
      </c>
      <c r="HL67" s="165" t="s">
        <v>394</v>
      </c>
      <c r="HM67" s="191">
        <f>(HM64-HM65)/HM66</f>
        <v>0.54247572815533984</v>
      </c>
      <c r="HN67" s="26"/>
      <c r="HS67" s="165" t="s">
        <v>394</v>
      </c>
      <c r="HT67" s="191">
        <f>(HT64-HT65)/HT66</f>
        <v>0.875</v>
      </c>
      <c r="HY67" s="165" t="s">
        <v>394</v>
      </c>
      <c r="HZ67" s="191">
        <f>(HZ64-HZ65)/HZ66</f>
        <v>0.54545454545454541</v>
      </c>
      <c r="IA67" s="26"/>
      <c r="IB67" s="26"/>
      <c r="IC67" s="26"/>
      <c r="ID67" s="26"/>
      <c r="IE67" s="26"/>
      <c r="IF67" s="165" t="s">
        <v>394</v>
      </c>
      <c r="IG67" s="191">
        <f>(IG64-IG65)/IG66</f>
        <v>0.59649122807017541</v>
      </c>
      <c r="IH67" s="26"/>
      <c r="II67" s="26"/>
      <c r="IJ67" s="26"/>
      <c r="IK67" s="26"/>
      <c r="IL67" s="165" t="s">
        <v>394</v>
      </c>
      <c r="IM67" s="191">
        <f>(IM64-IM65)/IM66</f>
        <v>0.71624713958810071</v>
      </c>
      <c r="IN67" s="26"/>
      <c r="IO67" s="26"/>
      <c r="IP67" s="26"/>
      <c r="IQ67" s="26"/>
      <c r="IR67" s="165" t="s">
        <v>394</v>
      </c>
      <c r="IS67" s="191">
        <f>(IS64-IS65)/IS66</f>
        <v>0.79947229551451182</v>
      </c>
      <c r="IT67" s="26"/>
      <c r="IU67" s="26"/>
      <c r="IV67" s="26"/>
      <c r="IW67" s="26"/>
      <c r="IX67" s="165" t="s">
        <v>394</v>
      </c>
      <c r="IY67" s="191">
        <f>(IY64-IY65)/IY66</f>
        <v>0.32591414944356123</v>
      </c>
      <c r="IZ67" s="26"/>
      <c r="JA67" s="26"/>
      <c r="JB67" s="26"/>
      <c r="JC67" s="26"/>
      <c r="JD67" s="165" t="s">
        <v>394</v>
      </c>
      <c r="JE67" s="191">
        <f>(JE64-JE65)/JE66</f>
        <v>0.3457792207792208</v>
      </c>
      <c r="JF67" s="26"/>
      <c r="JG67" s="26"/>
      <c r="JH67" s="26"/>
      <c r="JI67" s="26"/>
      <c r="JJ67" s="165" t="s">
        <v>394</v>
      </c>
      <c r="JK67" s="191">
        <f>(JK64-JK65)/JK66</f>
        <v>0.39334155363748458</v>
      </c>
      <c r="JL67" s="26"/>
      <c r="JM67" s="26"/>
      <c r="JN67" s="26"/>
      <c r="JO67" s="26"/>
      <c r="JP67" s="165" t="s">
        <v>394</v>
      </c>
      <c r="JQ67" s="191">
        <f>(JQ64-JQ65)/JQ66</f>
        <v>0.4993514915693904</v>
      </c>
      <c r="JW67" s="165" t="s">
        <v>394</v>
      </c>
      <c r="JX67" s="191">
        <f>(JX64-JX65)/JX66</f>
        <v>0.59571938168846617</v>
      </c>
      <c r="JY67" s="26"/>
      <c r="JZ67" s="26"/>
      <c r="KA67" s="26"/>
      <c r="KD67" s="165" t="s">
        <v>394</v>
      </c>
      <c r="KE67" s="191">
        <f>(KE64-KE65)/KE66</f>
        <v>0.67083333333333328</v>
      </c>
      <c r="KF67" s="26"/>
      <c r="KG67" s="26"/>
      <c r="KJ67" s="165" t="s">
        <v>394</v>
      </c>
      <c r="KK67" s="191">
        <f>(KK64-KK65)/KK66</f>
        <v>3.0211480362537764E-3</v>
      </c>
      <c r="KL67" s="26"/>
      <c r="KM67" s="26"/>
      <c r="KP67" s="165" t="s">
        <v>394</v>
      </c>
      <c r="KQ67" s="191">
        <f>(KQ64-KQ65)/KQ66</f>
        <v>0.2</v>
      </c>
      <c r="KV67" s="165" t="s">
        <v>394</v>
      </c>
      <c r="KW67" s="191">
        <f>(KW64-KW65)/KW66</f>
        <v>0.40948275862068967</v>
      </c>
      <c r="LB67" s="165" t="s">
        <v>394</v>
      </c>
      <c r="LC67" s="191">
        <f>(LC64-LC65)/LC66</f>
        <v>0.536036036036036</v>
      </c>
      <c r="LD67" s="26"/>
      <c r="LI67" s="165" t="s">
        <v>394</v>
      </c>
      <c r="LJ67" s="191">
        <f>(LJ64-LJ65)/LJ66</f>
        <v>4.1062801932367152E-2</v>
      </c>
      <c r="LK67" s="26"/>
      <c r="LO67" s="165" t="s">
        <v>394</v>
      </c>
      <c r="LP67" s="191">
        <f>(LP64-LP65)/LP66</f>
        <v>0.66283524904214564</v>
      </c>
      <c r="LU67" s="165" t="s">
        <v>394</v>
      </c>
      <c r="LV67" s="191">
        <f>(LV64-LV65)/LV66</f>
        <v>0.2356020942408377</v>
      </c>
      <c r="LW67" s="26"/>
      <c r="MB67" s="165" t="s">
        <v>394</v>
      </c>
      <c r="MC67" s="191">
        <f>(MC64-MC65)/MC66</f>
        <v>0.42644320297951582</v>
      </c>
      <c r="MH67" s="165" t="s">
        <v>394</v>
      </c>
      <c r="MI67" s="191">
        <f>(MI64-MI65)/MI66</f>
        <v>0.15384615384615385</v>
      </c>
      <c r="MN67" s="165" t="s">
        <v>394</v>
      </c>
      <c r="MO67" s="191">
        <f>(MO64-MO65)/MO66</f>
        <v>0.67597765363128492</v>
      </c>
      <c r="MT67" s="165" t="s">
        <v>394</v>
      </c>
      <c r="MU67" s="191">
        <f>(MU64-MU65)/MU66</f>
        <v>0.96470588235294119</v>
      </c>
      <c r="MZ67" s="165" t="s">
        <v>394</v>
      </c>
      <c r="NA67" s="191">
        <f>(NA64-NA65)/NA66</f>
        <v>0.81609195402298851</v>
      </c>
      <c r="NF67" s="165" t="s">
        <v>394</v>
      </c>
      <c r="NG67" s="191">
        <f>(NG64-NG65)/NG66</f>
        <v>0.40625</v>
      </c>
      <c r="NL67" s="165" t="s">
        <v>394</v>
      </c>
      <c r="NM67" s="26">
        <f>(NM64-NM65)/NM66</f>
        <v>0.16393442622950818</v>
      </c>
    </row>
    <row r="68" spans="1:377" s="187" customFormat="1" ht="13.8" x14ac:dyDescent="0.3">
      <c r="C68" s="188"/>
      <c r="I68" s="189"/>
      <c r="O68" s="189"/>
      <c r="P68" s="166"/>
      <c r="Q68" s="166"/>
      <c r="R68" s="166"/>
      <c r="S68" s="166"/>
      <c r="U68" s="189"/>
      <c r="AA68" s="189"/>
      <c r="AG68" s="189"/>
      <c r="AM68" s="189"/>
      <c r="AS68" s="189"/>
      <c r="AY68" s="189"/>
      <c r="BE68" s="189"/>
      <c r="BF68" s="189"/>
      <c r="BL68" s="189"/>
      <c r="BR68" s="189"/>
      <c r="BX68" s="189"/>
      <c r="CD68" s="189"/>
      <c r="CJ68" s="189"/>
      <c r="CP68" s="189"/>
      <c r="CV68" s="189"/>
      <c r="DB68" s="189"/>
      <c r="DH68" s="189"/>
      <c r="DN68" s="189"/>
      <c r="DT68" s="189"/>
      <c r="DZ68" s="189"/>
      <c r="EF68" s="189"/>
      <c r="EM68" s="189"/>
      <c r="ES68" s="189"/>
      <c r="EY68" s="189"/>
      <c r="FE68" s="189"/>
      <c r="FK68" s="189"/>
      <c r="FQ68" s="189"/>
      <c r="FW68" s="189"/>
      <c r="GC68" s="189"/>
      <c r="GI68" s="189"/>
      <c r="GO68" s="189"/>
      <c r="GU68" s="189"/>
      <c r="HA68" s="189"/>
      <c r="HG68" s="189"/>
      <c r="HM68" s="189"/>
      <c r="HT68" s="189"/>
      <c r="HZ68" s="189"/>
      <c r="IG68" s="189"/>
      <c r="IH68" s="192"/>
      <c r="II68" s="192"/>
      <c r="IJ68" s="192"/>
      <c r="IK68" s="192"/>
      <c r="IM68" s="193"/>
      <c r="IN68" s="192"/>
      <c r="IO68" s="192"/>
      <c r="IP68" s="192"/>
      <c r="IQ68" s="192"/>
      <c r="IS68" s="193"/>
      <c r="IT68" s="192"/>
      <c r="IU68" s="192"/>
      <c r="IV68" s="192"/>
      <c r="IW68" s="192"/>
      <c r="IY68" s="193"/>
      <c r="IZ68" s="192"/>
      <c r="JA68" s="192"/>
      <c r="JB68" s="192"/>
      <c r="JC68" s="192"/>
      <c r="JE68" s="193"/>
      <c r="JF68" s="192"/>
      <c r="JG68" s="192"/>
      <c r="JH68" s="192"/>
      <c r="JI68" s="192"/>
      <c r="JK68" s="193"/>
      <c r="JQ68" s="189"/>
      <c r="JX68" s="189"/>
      <c r="KE68" s="189"/>
      <c r="KK68" s="189"/>
      <c r="KQ68" s="189"/>
      <c r="KW68" s="189"/>
      <c r="LC68" s="189"/>
      <c r="LJ68" s="193"/>
      <c r="LK68" s="192"/>
      <c r="LP68" s="193"/>
      <c r="LV68" s="193"/>
      <c r="LW68" s="192"/>
      <c r="MC68" s="193"/>
      <c r="MI68" s="193"/>
      <c r="MO68" s="193"/>
      <c r="MU68" s="193"/>
      <c r="NA68" s="189"/>
      <c r="NG68" s="189"/>
    </row>
    <row r="69" spans="1:377" s="56" customFormat="1" ht="13.8" x14ac:dyDescent="0.3">
      <c r="B69" s="194" t="s">
        <v>399</v>
      </c>
      <c r="C69" s="195"/>
      <c r="D69" s="194"/>
      <c r="E69" s="194"/>
      <c r="F69" s="194"/>
      <c r="G69" s="194"/>
      <c r="H69" s="56" t="s">
        <v>400</v>
      </c>
      <c r="I69" s="196">
        <f>ROUND(I55*0.99,0)</f>
        <v>3843</v>
      </c>
      <c r="J69" s="194"/>
      <c r="K69" s="194"/>
      <c r="L69" s="194"/>
      <c r="M69" s="194"/>
      <c r="N69" s="56" t="s">
        <v>400</v>
      </c>
      <c r="O69" s="196">
        <f>ROUND(O55*0.99,0)</f>
        <v>4241</v>
      </c>
      <c r="T69" s="56" t="s">
        <v>400</v>
      </c>
      <c r="U69" s="196">
        <f>ROUND(U55*0.99,0)</f>
        <v>4932</v>
      </c>
      <c r="V69" s="194"/>
      <c r="W69" s="194"/>
      <c r="X69" s="194"/>
      <c r="Y69" s="194"/>
      <c r="Z69" s="56" t="s">
        <v>400</v>
      </c>
      <c r="AA69" s="196">
        <f>ROUND(AA55*0.99,0)</f>
        <v>5213</v>
      </c>
      <c r="AF69" s="56" t="s">
        <v>400</v>
      </c>
      <c r="AG69" s="196">
        <f>ROUND(AG55*0.99,0)</f>
        <v>5258</v>
      </c>
      <c r="AL69" s="56" t="s">
        <v>400</v>
      </c>
      <c r="AM69" s="196">
        <f>ROUND(AM55*0.99,0)</f>
        <v>5305</v>
      </c>
      <c r="AR69" s="56" t="s">
        <v>400</v>
      </c>
      <c r="AS69" s="196">
        <f>ROUND(AS55*0.99,0)</f>
        <v>6084</v>
      </c>
      <c r="AX69" s="56" t="s">
        <v>400</v>
      </c>
      <c r="AY69" s="196">
        <f>ROUND(AY55*0.99,0)</f>
        <v>6248</v>
      </c>
      <c r="BD69" s="56" t="s">
        <v>400</v>
      </c>
      <c r="BE69" s="196">
        <f>ROUND(BE55*0.99,0)</f>
        <v>6577</v>
      </c>
      <c r="BF69" s="196"/>
      <c r="BK69" s="56" t="s">
        <v>400</v>
      </c>
      <c r="BL69" s="196">
        <f>ROUND(BL55*0.99,0)</f>
        <v>7077</v>
      </c>
      <c r="BQ69" s="56" t="s">
        <v>400</v>
      </c>
      <c r="BR69" s="196">
        <f>ROUND(BR55*0.99,0)</f>
        <v>7480</v>
      </c>
      <c r="BW69" s="56" t="s">
        <v>400</v>
      </c>
      <c r="BX69" s="196">
        <f>ROUND(BX55*0.99,0)</f>
        <v>8306</v>
      </c>
      <c r="CC69" s="56" t="s">
        <v>400</v>
      </c>
      <c r="CD69" s="196">
        <f>ROUND(CD55*0.99,0)</f>
        <v>7293</v>
      </c>
      <c r="CI69" s="56" t="s">
        <v>400</v>
      </c>
      <c r="CJ69" s="196">
        <f>ROUND(CJ55*0.99,0)</f>
        <v>7461</v>
      </c>
      <c r="CO69" s="56" t="s">
        <v>400</v>
      </c>
      <c r="CP69" s="196">
        <f>ROUND(CP55*0.99,0)</f>
        <v>7300</v>
      </c>
      <c r="CU69" s="56" t="s">
        <v>400</v>
      </c>
      <c r="CV69" s="196">
        <f>ROUND(CV55*0.99,0)</f>
        <v>8200</v>
      </c>
      <c r="DA69" s="56" t="s">
        <v>400</v>
      </c>
      <c r="DB69" s="196">
        <f>ROUND(DB55*0.99,0)</f>
        <v>8075</v>
      </c>
      <c r="DG69" s="56" t="s">
        <v>400</v>
      </c>
      <c r="DH69" s="196">
        <f>ROUND(DH55*0.99,0)</f>
        <v>8798</v>
      </c>
      <c r="DM69" s="56" t="s">
        <v>400</v>
      </c>
      <c r="DN69" s="196">
        <f>ROUND(DN55*0.99,0)</f>
        <v>8715</v>
      </c>
      <c r="DS69" s="56" t="s">
        <v>400</v>
      </c>
      <c r="DT69" s="196">
        <f>ROUND(DT55*0.99,0)</f>
        <v>8994</v>
      </c>
      <c r="DY69" s="56" t="s">
        <v>400</v>
      </c>
      <c r="DZ69" s="196">
        <f>ROUND(DZ55*0.99,0)</f>
        <v>9584</v>
      </c>
      <c r="EE69" s="56" t="s">
        <v>400</v>
      </c>
      <c r="EF69" s="196">
        <f>ROUND(EF55*0.99,0)</f>
        <v>10200</v>
      </c>
      <c r="EL69" s="56" t="s">
        <v>400</v>
      </c>
      <c r="EM69" s="196">
        <f>ROUND(EM55*0.99,0)</f>
        <v>8107</v>
      </c>
      <c r="ER69" s="56" t="s">
        <v>400</v>
      </c>
      <c r="ES69" s="196">
        <f>ROUND(ES55*0.99,0)</f>
        <v>7628</v>
      </c>
      <c r="EX69" s="56" t="s">
        <v>400</v>
      </c>
      <c r="EY69" s="196">
        <f>ROUND(EY55*0.99,0)</f>
        <v>7894</v>
      </c>
      <c r="FD69" s="56" t="s">
        <v>400</v>
      </c>
      <c r="FE69" s="196">
        <f>ROUND(FE55*0.99,0)</f>
        <v>8245</v>
      </c>
      <c r="FJ69" s="56" t="s">
        <v>400</v>
      </c>
      <c r="FK69" s="196">
        <f>ROUND(FK55*0.99,0)</f>
        <v>9656</v>
      </c>
      <c r="FP69" s="56" t="s">
        <v>400</v>
      </c>
      <c r="FQ69" s="196">
        <f>ROUND(FQ55*0.99,0)</f>
        <v>9224</v>
      </c>
      <c r="FV69" s="56" t="s">
        <v>400</v>
      </c>
      <c r="FW69" s="196">
        <f>ROUND(FW55*0.99,0)</f>
        <v>10878</v>
      </c>
      <c r="GB69" s="56" t="s">
        <v>400</v>
      </c>
      <c r="GC69" s="196">
        <f>ROUND(GC55*0.99,0)</f>
        <v>11961</v>
      </c>
      <c r="GH69" s="56" t="s">
        <v>400</v>
      </c>
      <c r="GI69" s="196">
        <f>ROUND(GI55*0.99,0)</f>
        <v>12227</v>
      </c>
      <c r="GN69" s="56" t="s">
        <v>400</v>
      </c>
      <c r="GO69" s="196">
        <f>ROUND(GO55*0.99,0)</f>
        <v>13842</v>
      </c>
      <c r="GT69" s="56" t="s">
        <v>400</v>
      </c>
      <c r="GU69" s="196">
        <f>ROUND(GU55*0.99,0)</f>
        <v>15523</v>
      </c>
      <c r="GZ69" s="56" t="s">
        <v>400</v>
      </c>
      <c r="HA69" s="196">
        <f>ROUND(HA55*0.99,0)</f>
        <v>16126</v>
      </c>
      <c r="HF69" s="56" t="s">
        <v>400</v>
      </c>
      <c r="HG69" s="196">
        <f>ROUND(HG55*0.99,0)</f>
        <v>19466</v>
      </c>
      <c r="HL69" s="56" t="s">
        <v>400</v>
      </c>
      <c r="HM69" s="196">
        <f>ROUND(HM55*0.99,0)</f>
        <v>19425</v>
      </c>
      <c r="HS69" s="56" t="s">
        <v>400</v>
      </c>
      <c r="HT69" s="196">
        <f>ROUND(HT55*0.99,0)</f>
        <v>12749</v>
      </c>
      <c r="HY69" s="56" t="s">
        <v>400</v>
      </c>
      <c r="HZ69" s="196">
        <f>ROUND(HZ55*0.99,0)</f>
        <v>10958</v>
      </c>
      <c r="IF69" s="56" t="s">
        <v>400</v>
      </c>
      <c r="IG69" s="196">
        <f>ROUND(IG55*0.99,0)</f>
        <v>12656</v>
      </c>
      <c r="IL69" s="56" t="s">
        <v>400</v>
      </c>
      <c r="IM69" s="196">
        <f>ROUND(IM55*0.99,0)</f>
        <v>13463</v>
      </c>
      <c r="IR69" s="56" t="s">
        <v>400</v>
      </c>
      <c r="IS69" s="196">
        <f>ROUND(IS55*0.99,0)</f>
        <v>11676</v>
      </c>
      <c r="IX69" s="56" t="s">
        <v>400</v>
      </c>
      <c r="IY69" s="196">
        <f>ROUND(IY55*0.99,0)</f>
        <v>13838</v>
      </c>
      <c r="JD69" s="56" t="s">
        <v>400</v>
      </c>
      <c r="JE69" s="196">
        <f>ROUND(JE55*0.99,0)</f>
        <v>14054</v>
      </c>
      <c r="JJ69" s="56" t="s">
        <v>400</v>
      </c>
      <c r="JK69" s="196">
        <f>ROUND(JK55*0.99,0)</f>
        <v>16285</v>
      </c>
      <c r="JP69" s="56" t="s">
        <v>400</v>
      </c>
      <c r="JQ69" s="196">
        <f>ROUND(JQ55*0.99,0)</f>
        <v>16468</v>
      </c>
      <c r="JW69" s="56" t="s">
        <v>400</v>
      </c>
      <c r="JX69" s="196">
        <f>ROUND(JX55*0.99,0)</f>
        <v>17481</v>
      </c>
      <c r="KD69" s="56" t="s">
        <v>400</v>
      </c>
      <c r="KE69" s="196">
        <f>ROUND(KE55*0.99,0)</f>
        <v>12299</v>
      </c>
      <c r="KJ69" s="56" t="s">
        <v>400</v>
      </c>
      <c r="KK69" s="196">
        <f>ROUND(KK55*0.99,0)</f>
        <v>10839</v>
      </c>
      <c r="KP69" s="56" t="s">
        <v>400</v>
      </c>
      <c r="KQ69" s="196">
        <f>ROUND(KQ55*0.99,0)</f>
        <v>11935</v>
      </c>
      <c r="KV69" s="56" t="s">
        <v>400</v>
      </c>
      <c r="KW69" s="196">
        <f>ROUND(KW55*0.99,0)</f>
        <v>14344</v>
      </c>
      <c r="LB69" s="56" t="s">
        <v>400</v>
      </c>
      <c r="LC69" s="196">
        <f>ROUND(LC55*0.99,0)</f>
        <v>13964</v>
      </c>
      <c r="LI69" s="56" t="s">
        <v>400</v>
      </c>
      <c r="LJ69" s="196">
        <f>ROUND(LJ55*0.99,0)</f>
        <v>16194</v>
      </c>
      <c r="LO69" s="56" t="s">
        <v>400</v>
      </c>
      <c r="LP69" s="196">
        <f>ROUND(LP55*0.99,0)</f>
        <v>16337</v>
      </c>
      <c r="LU69" s="56" t="s">
        <v>400</v>
      </c>
      <c r="LV69" s="196">
        <f>ROUND(LV55*0.99,0)</f>
        <v>18320</v>
      </c>
      <c r="MB69" s="56" t="s">
        <v>400</v>
      </c>
      <c r="MC69" s="196">
        <f>ROUND(MC57*0.99,0)</f>
        <v>16567</v>
      </c>
      <c r="MH69" s="56" t="s">
        <v>400</v>
      </c>
      <c r="MI69" s="196">
        <f>ROUND(MI57*0.99,0)</f>
        <v>11931</v>
      </c>
      <c r="MN69" s="56" t="s">
        <v>400</v>
      </c>
      <c r="MO69" s="196">
        <f>ROUND(MO57*0.99,0)</f>
        <v>13485</v>
      </c>
      <c r="MT69" s="56" t="s">
        <v>400</v>
      </c>
      <c r="MU69" s="196">
        <f>ROUND(MU57*0.99,0)</f>
        <v>13313</v>
      </c>
      <c r="MZ69" s="56" t="s">
        <v>400</v>
      </c>
      <c r="NA69" s="196">
        <f>ROUND(NA57*0.99,0)</f>
        <v>13655</v>
      </c>
      <c r="NF69" s="56" t="s">
        <v>400</v>
      </c>
      <c r="NG69" s="196">
        <f>ROUND(NG57*0.99,0)</f>
        <v>15002</v>
      </c>
      <c r="NL69" s="56" t="s">
        <v>400</v>
      </c>
      <c r="NM69" s="56">
        <f>ROUND(NM57*0.99,0)</f>
        <v>9730</v>
      </c>
    </row>
    <row r="70" spans="1:377" s="197" customFormat="1" ht="13.8" x14ac:dyDescent="0.3">
      <c r="C70" s="198"/>
      <c r="H70" s="197" t="s">
        <v>391</v>
      </c>
      <c r="I70" s="199">
        <v>3832</v>
      </c>
      <c r="N70" s="197" t="s">
        <v>391</v>
      </c>
      <c r="O70" s="199">
        <v>4226</v>
      </c>
      <c r="T70" s="197" t="s">
        <v>391</v>
      </c>
      <c r="U70" s="199">
        <v>4925</v>
      </c>
      <c r="Z70" s="197" t="s">
        <v>391</v>
      </c>
      <c r="AA70" s="199">
        <v>5198</v>
      </c>
      <c r="AF70" s="197" t="s">
        <v>391</v>
      </c>
      <c r="AG70" s="199">
        <v>5229</v>
      </c>
      <c r="AL70" s="197" t="s">
        <v>391</v>
      </c>
      <c r="AM70" s="199">
        <v>5302</v>
      </c>
      <c r="AR70" s="197" t="s">
        <v>391</v>
      </c>
      <c r="AS70" s="199">
        <v>6075</v>
      </c>
      <c r="AX70" s="197" t="s">
        <v>391</v>
      </c>
      <c r="AY70" s="199">
        <v>6239</v>
      </c>
      <c r="BD70" s="197" t="s">
        <v>391</v>
      </c>
      <c r="BE70" s="199">
        <v>6571</v>
      </c>
      <c r="BF70" s="199"/>
      <c r="BK70" s="197" t="s">
        <v>391</v>
      </c>
      <c r="BL70" s="199">
        <v>7062</v>
      </c>
      <c r="BQ70" s="197" t="s">
        <v>391</v>
      </c>
      <c r="BR70" s="199">
        <v>7463</v>
      </c>
      <c r="BW70" s="197" t="s">
        <v>391</v>
      </c>
      <c r="BX70" s="199">
        <v>8301</v>
      </c>
      <c r="CC70" s="197" t="s">
        <v>391</v>
      </c>
      <c r="CD70" s="199">
        <v>7293</v>
      </c>
      <c r="CI70" s="197" t="s">
        <v>391</v>
      </c>
      <c r="CJ70" s="199">
        <v>7440</v>
      </c>
      <c r="CO70" s="197" t="s">
        <v>391</v>
      </c>
      <c r="CP70" s="199">
        <v>7261</v>
      </c>
      <c r="CU70" s="197" t="s">
        <v>391</v>
      </c>
      <c r="CV70" s="199">
        <v>8180</v>
      </c>
      <c r="DA70" s="197" t="s">
        <v>391</v>
      </c>
      <c r="DB70" s="199">
        <v>8042</v>
      </c>
      <c r="DG70" s="197" t="s">
        <v>391</v>
      </c>
      <c r="DH70" s="199">
        <v>8796</v>
      </c>
      <c r="DM70" s="197" t="s">
        <v>391</v>
      </c>
      <c r="DN70" s="199">
        <v>8697</v>
      </c>
      <c r="DS70" s="197" t="s">
        <v>391</v>
      </c>
      <c r="DT70" s="199">
        <v>8968</v>
      </c>
      <c r="DY70" s="197" t="s">
        <v>391</v>
      </c>
      <c r="DZ70" s="199">
        <v>9562</v>
      </c>
      <c r="EE70" s="197" t="s">
        <v>391</v>
      </c>
      <c r="EF70" s="199">
        <v>10163</v>
      </c>
      <c r="EL70" s="197" t="s">
        <v>391</v>
      </c>
      <c r="EM70" s="199">
        <v>8079</v>
      </c>
      <c r="ER70" s="197" t="s">
        <v>391</v>
      </c>
      <c r="ES70" s="199">
        <v>7619</v>
      </c>
      <c r="EX70" s="197" t="s">
        <v>391</v>
      </c>
      <c r="EY70" s="199">
        <v>7860</v>
      </c>
      <c r="FD70" s="197" t="s">
        <v>391</v>
      </c>
      <c r="FE70" s="199">
        <v>8224</v>
      </c>
      <c r="FJ70" s="197" t="s">
        <v>391</v>
      </c>
      <c r="FK70" s="199">
        <v>9622</v>
      </c>
      <c r="FP70" s="197" t="s">
        <v>391</v>
      </c>
      <c r="FQ70" s="199">
        <v>9221</v>
      </c>
      <c r="FV70" s="197" t="s">
        <v>391</v>
      </c>
      <c r="FW70" s="199">
        <v>10816</v>
      </c>
      <c r="GB70" s="197" t="s">
        <v>391</v>
      </c>
      <c r="GC70" s="199">
        <v>11955</v>
      </c>
      <c r="GH70" s="197" t="s">
        <v>391</v>
      </c>
      <c r="GI70" s="199">
        <v>12168</v>
      </c>
      <c r="GN70" s="197" t="s">
        <v>391</v>
      </c>
      <c r="GO70" s="199">
        <v>13814</v>
      </c>
      <c r="GT70" s="197" t="s">
        <v>391</v>
      </c>
      <c r="GU70" s="199">
        <v>15508</v>
      </c>
      <c r="GZ70" s="197" t="s">
        <v>391</v>
      </c>
      <c r="HA70" s="199">
        <v>16079</v>
      </c>
      <c r="HF70" s="197" t="s">
        <v>391</v>
      </c>
      <c r="HG70" s="199">
        <v>19429</v>
      </c>
      <c r="HL70" s="197" t="s">
        <v>391</v>
      </c>
      <c r="HM70" s="199">
        <v>19357</v>
      </c>
      <c r="HS70" s="197" t="s">
        <v>391</v>
      </c>
      <c r="HT70" s="199">
        <v>12683</v>
      </c>
      <c r="HY70" s="197" t="s">
        <v>391</v>
      </c>
      <c r="HZ70" s="199">
        <v>10934</v>
      </c>
      <c r="IF70" s="197" t="s">
        <v>391</v>
      </c>
      <c r="IG70" s="199">
        <v>12622</v>
      </c>
      <c r="IL70" s="197" t="s">
        <v>391</v>
      </c>
      <c r="IM70" s="199">
        <v>13430</v>
      </c>
      <c r="IR70" s="197" t="s">
        <v>391</v>
      </c>
      <c r="IS70" s="199">
        <v>11620</v>
      </c>
      <c r="IX70" s="197" t="s">
        <v>391</v>
      </c>
      <c r="IY70" s="199">
        <v>13801</v>
      </c>
      <c r="JD70" s="197" t="s">
        <v>391</v>
      </c>
      <c r="JE70" s="199">
        <v>14024</v>
      </c>
      <c r="JJ70" s="197" t="s">
        <v>391</v>
      </c>
      <c r="JK70" s="199">
        <v>16258</v>
      </c>
      <c r="JP70" s="197" t="s">
        <v>391</v>
      </c>
      <c r="JQ70" s="199">
        <v>16401</v>
      </c>
      <c r="JW70" s="197" t="s">
        <v>391</v>
      </c>
      <c r="JX70" s="199">
        <v>17427</v>
      </c>
      <c r="KD70" s="197" t="s">
        <v>391</v>
      </c>
      <c r="KE70" s="199">
        <v>12140</v>
      </c>
      <c r="KJ70" s="197" t="s">
        <v>391</v>
      </c>
      <c r="KK70" s="199">
        <v>10694</v>
      </c>
      <c r="KP70" s="197" t="s">
        <v>391</v>
      </c>
      <c r="KQ70" s="199">
        <v>11744</v>
      </c>
      <c r="KV70" s="197" t="s">
        <v>391</v>
      </c>
      <c r="KW70" s="199">
        <v>14079</v>
      </c>
      <c r="LB70" s="197" t="s">
        <v>391</v>
      </c>
      <c r="LC70" s="199">
        <v>13685</v>
      </c>
      <c r="LI70" s="197" t="s">
        <v>391</v>
      </c>
      <c r="LJ70" s="199">
        <v>16167</v>
      </c>
      <c r="LO70" s="197" t="s">
        <v>391</v>
      </c>
      <c r="LP70" s="199">
        <v>16319</v>
      </c>
      <c r="LU70" s="197" t="s">
        <v>391</v>
      </c>
      <c r="LV70" s="199">
        <v>17987</v>
      </c>
      <c r="MB70" s="197" t="s">
        <v>391</v>
      </c>
      <c r="MC70" s="199">
        <v>16245</v>
      </c>
      <c r="MH70" s="197" t="s">
        <v>391</v>
      </c>
      <c r="MI70" s="199">
        <v>11876</v>
      </c>
      <c r="MN70" s="197" t="s">
        <v>391</v>
      </c>
      <c r="MO70" s="199">
        <v>13385</v>
      </c>
      <c r="MT70" s="197" t="s">
        <v>391</v>
      </c>
      <c r="MU70" s="199">
        <v>13193</v>
      </c>
      <c r="MZ70" s="197" t="s">
        <v>391</v>
      </c>
      <c r="NA70" s="199">
        <v>13622</v>
      </c>
      <c r="NF70" s="197" t="s">
        <v>391</v>
      </c>
      <c r="NG70" s="199">
        <v>14868</v>
      </c>
      <c r="NL70" s="197" t="s">
        <v>391</v>
      </c>
      <c r="NM70" s="197">
        <v>9598</v>
      </c>
    </row>
    <row r="71" spans="1:377" s="197" customFormat="1" ht="13.8" x14ac:dyDescent="0.3">
      <c r="C71" s="198"/>
      <c r="H71" s="197" t="s">
        <v>393</v>
      </c>
      <c r="I71" s="199">
        <v>15</v>
      </c>
      <c r="N71" s="197" t="s">
        <v>393</v>
      </c>
      <c r="O71" s="199">
        <v>20</v>
      </c>
      <c r="T71" s="197" t="s">
        <v>393</v>
      </c>
      <c r="U71" s="199">
        <v>8</v>
      </c>
      <c r="Z71" s="197" t="s">
        <v>393</v>
      </c>
      <c r="AA71" s="199">
        <v>18</v>
      </c>
      <c r="AF71" s="197" t="s">
        <v>393</v>
      </c>
      <c r="AG71" s="199">
        <v>30</v>
      </c>
      <c r="AL71" s="197" t="s">
        <v>393</v>
      </c>
      <c r="AM71" s="199">
        <v>13</v>
      </c>
      <c r="AR71" s="197" t="s">
        <v>393</v>
      </c>
      <c r="AS71" s="199">
        <v>18</v>
      </c>
      <c r="AX71" s="197" t="s">
        <v>393</v>
      </c>
      <c r="AY71" s="199">
        <v>15</v>
      </c>
      <c r="BD71" s="197" t="s">
        <v>393</v>
      </c>
      <c r="BE71" s="199">
        <v>13</v>
      </c>
      <c r="BF71" s="199"/>
      <c r="BK71" s="197" t="s">
        <v>393</v>
      </c>
      <c r="BL71" s="199">
        <v>18</v>
      </c>
      <c r="BQ71" s="197" t="s">
        <v>393</v>
      </c>
      <c r="BR71" s="199">
        <v>24</v>
      </c>
      <c r="BW71" s="197" t="s">
        <v>393</v>
      </c>
      <c r="BX71" s="199">
        <v>22</v>
      </c>
      <c r="CC71" s="197" t="s">
        <v>393</v>
      </c>
      <c r="CD71" s="199">
        <v>16</v>
      </c>
      <c r="CI71" s="197" t="s">
        <v>393</v>
      </c>
      <c r="CJ71" s="199">
        <v>26</v>
      </c>
      <c r="CO71" s="197" t="s">
        <v>393</v>
      </c>
      <c r="CP71" s="199">
        <v>56</v>
      </c>
      <c r="CU71" s="197" t="s">
        <v>393</v>
      </c>
      <c r="CV71" s="199">
        <v>28</v>
      </c>
      <c r="DA71" s="197" t="s">
        <v>393</v>
      </c>
      <c r="DB71" s="199">
        <v>48</v>
      </c>
      <c r="DG71" s="197" t="s">
        <v>393</v>
      </c>
      <c r="DH71" s="199">
        <v>38</v>
      </c>
      <c r="DM71" s="197" t="s">
        <v>393</v>
      </c>
      <c r="DN71" s="199">
        <v>34</v>
      </c>
      <c r="DS71" s="197" t="s">
        <v>393</v>
      </c>
      <c r="DT71" s="199">
        <v>38</v>
      </c>
      <c r="DY71" s="197" t="s">
        <v>393</v>
      </c>
      <c r="DZ71" s="199">
        <v>41</v>
      </c>
      <c r="EE71" s="197" t="s">
        <v>393</v>
      </c>
      <c r="EF71" s="199">
        <v>45</v>
      </c>
      <c r="EL71" s="197" t="s">
        <v>393</v>
      </c>
      <c r="EM71" s="199">
        <v>39</v>
      </c>
      <c r="ER71" s="197" t="s">
        <v>393</v>
      </c>
      <c r="ES71" s="199">
        <v>28</v>
      </c>
      <c r="EX71" s="197" t="s">
        <v>393</v>
      </c>
      <c r="EY71" s="199">
        <v>43</v>
      </c>
      <c r="FD71" s="197" t="s">
        <v>393</v>
      </c>
      <c r="FE71" s="199">
        <v>33</v>
      </c>
      <c r="FJ71" s="197" t="s">
        <v>393</v>
      </c>
      <c r="FK71" s="199">
        <v>48</v>
      </c>
      <c r="FP71" s="197" t="s">
        <v>393</v>
      </c>
      <c r="FQ71" s="199">
        <v>31</v>
      </c>
      <c r="FV71" s="197" t="s">
        <v>393</v>
      </c>
      <c r="FW71" s="199">
        <v>70</v>
      </c>
      <c r="GB71" s="197" t="s">
        <v>393</v>
      </c>
      <c r="GC71" s="199">
        <v>41</v>
      </c>
      <c r="GH71" s="197" t="s">
        <v>393</v>
      </c>
      <c r="GI71" s="199">
        <v>61</v>
      </c>
      <c r="GN71" s="197" t="s">
        <v>393</v>
      </c>
      <c r="GO71" s="199">
        <v>62</v>
      </c>
      <c r="GT71" s="197" t="s">
        <v>393</v>
      </c>
      <c r="GU71" s="199">
        <v>54</v>
      </c>
      <c r="GZ71" s="197" t="s">
        <v>393</v>
      </c>
      <c r="HA71" s="199">
        <v>81</v>
      </c>
      <c r="HF71" s="197" t="s">
        <v>393</v>
      </c>
      <c r="HG71" s="199">
        <v>85</v>
      </c>
      <c r="HL71" s="197" t="s">
        <v>393</v>
      </c>
      <c r="HM71" s="199">
        <v>83</v>
      </c>
      <c r="HS71" s="197" t="s">
        <v>393</v>
      </c>
      <c r="HT71" s="199">
        <v>69</v>
      </c>
      <c r="HY71" s="197" t="s">
        <v>393</v>
      </c>
      <c r="HZ71" s="199">
        <v>67</v>
      </c>
      <c r="IF71" s="197" t="s">
        <v>393</v>
      </c>
      <c r="IG71" s="199">
        <v>78</v>
      </c>
      <c r="IL71" s="197" t="s">
        <v>393</v>
      </c>
      <c r="IM71" s="180">
        <v>102</v>
      </c>
      <c r="IR71" s="197" t="s">
        <v>393</v>
      </c>
      <c r="IS71" s="199">
        <v>96</v>
      </c>
      <c r="IX71" s="197" t="s">
        <v>393</v>
      </c>
      <c r="IY71" s="199">
        <v>177</v>
      </c>
      <c r="JD71" s="197" t="s">
        <v>393</v>
      </c>
      <c r="JE71" s="199">
        <v>172</v>
      </c>
      <c r="JJ71" s="197" t="s">
        <v>393</v>
      </c>
      <c r="JK71" s="199">
        <v>191</v>
      </c>
      <c r="JP71" s="197" t="s">
        <v>393</v>
      </c>
      <c r="JQ71" s="199">
        <v>233</v>
      </c>
      <c r="JW71" s="197" t="s">
        <v>393</v>
      </c>
      <c r="JX71" s="199">
        <v>231</v>
      </c>
      <c r="KD71" s="197" t="s">
        <v>393</v>
      </c>
      <c r="KE71" s="199">
        <v>283</v>
      </c>
      <c r="KJ71" s="197" t="s">
        <v>393</v>
      </c>
      <c r="KK71" s="199">
        <v>254</v>
      </c>
      <c r="KP71" s="197" t="s">
        <v>393</v>
      </c>
      <c r="KQ71" s="199">
        <v>312</v>
      </c>
      <c r="KV71" s="197" t="s">
        <v>393</v>
      </c>
      <c r="KW71" s="199">
        <v>410</v>
      </c>
      <c r="LB71" s="197" t="s">
        <v>393</v>
      </c>
      <c r="LC71" s="199">
        <v>420</v>
      </c>
      <c r="LI71" s="197" t="s">
        <v>393</v>
      </c>
      <c r="LJ71" s="199">
        <v>112</v>
      </c>
      <c r="LO71" s="197" t="s">
        <v>393</v>
      </c>
      <c r="LP71" s="200">
        <v>94</v>
      </c>
      <c r="LU71" s="197" t="s">
        <v>393</v>
      </c>
      <c r="LV71" s="199">
        <v>354</v>
      </c>
      <c r="MB71" s="197" t="s">
        <v>393</v>
      </c>
      <c r="MC71" s="199">
        <v>358</v>
      </c>
      <c r="MH71" s="197" t="s">
        <v>393</v>
      </c>
      <c r="MI71" s="199">
        <v>90</v>
      </c>
      <c r="MN71" s="197" t="s">
        <v>393</v>
      </c>
      <c r="MO71" s="199">
        <v>133</v>
      </c>
      <c r="MT71" s="197" t="s">
        <v>393</v>
      </c>
      <c r="MU71" s="199">
        <v>151</v>
      </c>
      <c r="MZ71" s="197" t="s">
        <v>393</v>
      </c>
      <c r="NA71" s="199">
        <v>97</v>
      </c>
      <c r="NF71" s="197" t="s">
        <v>393</v>
      </c>
      <c r="NG71" s="199">
        <v>160</v>
      </c>
      <c r="NL71" s="197" t="s">
        <v>393</v>
      </c>
      <c r="NM71" s="197">
        <v>133</v>
      </c>
    </row>
    <row r="72" spans="1:377" s="26" customFormat="1" ht="13.8" x14ac:dyDescent="0.3">
      <c r="C72" s="201"/>
      <c r="H72" s="26" t="s">
        <v>394</v>
      </c>
      <c r="I72" s="191">
        <f>(I69-I70)/I71</f>
        <v>0.73333333333333328</v>
      </c>
      <c r="N72" s="26" t="s">
        <v>394</v>
      </c>
      <c r="O72" s="191">
        <f>(O69-O70)/O71</f>
        <v>0.75</v>
      </c>
      <c r="T72" s="26" t="s">
        <v>394</v>
      </c>
      <c r="U72" s="191">
        <f>(U69-U70)/U71</f>
        <v>0.875</v>
      </c>
      <c r="Z72" s="26" t="s">
        <v>394</v>
      </c>
      <c r="AA72" s="191">
        <f>(AA69-AA70)/AA71</f>
        <v>0.83333333333333337</v>
      </c>
      <c r="AF72" s="26" t="s">
        <v>394</v>
      </c>
      <c r="AG72" s="191">
        <f>(AG69-AG70)/AG71</f>
        <v>0.96666666666666667</v>
      </c>
      <c r="AL72" s="26" t="s">
        <v>394</v>
      </c>
      <c r="AM72" s="191">
        <f>(AM69-AM70)/AM71</f>
        <v>0.23076923076923078</v>
      </c>
      <c r="AR72" s="26" t="s">
        <v>394</v>
      </c>
      <c r="AS72" s="191">
        <f>(AS69-AS70)/AS71</f>
        <v>0.5</v>
      </c>
      <c r="AX72" s="26" t="s">
        <v>394</v>
      </c>
      <c r="AY72" s="191">
        <f>(AY69-AY70)/AY71</f>
        <v>0.6</v>
      </c>
      <c r="BD72" s="26" t="s">
        <v>394</v>
      </c>
      <c r="BE72" s="191">
        <f>(BE69-BE70)/BE71</f>
        <v>0.46153846153846156</v>
      </c>
      <c r="BF72" s="191"/>
      <c r="BK72" s="26" t="s">
        <v>394</v>
      </c>
      <c r="BL72" s="191">
        <f>(BL69-BL70)/BL71</f>
        <v>0.83333333333333337</v>
      </c>
      <c r="BQ72" s="26" t="s">
        <v>394</v>
      </c>
      <c r="BR72" s="191">
        <f>(BR69-BR70)/BR71</f>
        <v>0.70833333333333337</v>
      </c>
      <c r="BW72" s="26" t="s">
        <v>394</v>
      </c>
      <c r="BX72" s="191">
        <f>(BX69-BX70)/BX71</f>
        <v>0.22727272727272727</v>
      </c>
      <c r="CC72" s="26" t="s">
        <v>394</v>
      </c>
      <c r="CD72" s="191">
        <f>(CD69-CD70)/CD71</f>
        <v>0</v>
      </c>
      <c r="CI72" s="26" t="s">
        <v>394</v>
      </c>
      <c r="CJ72" s="191">
        <f>(CJ69-CJ70)/CJ71</f>
        <v>0.80769230769230771</v>
      </c>
      <c r="CO72" s="26" t="s">
        <v>394</v>
      </c>
      <c r="CP72" s="191">
        <f>(CP69-CP70)/CP71</f>
        <v>0.6964285714285714</v>
      </c>
      <c r="CU72" s="26" t="s">
        <v>394</v>
      </c>
      <c r="CV72" s="191">
        <f>(CV69-CV70)/CV71</f>
        <v>0.7142857142857143</v>
      </c>
      <c r="DA72" s="26" t="s">
        <v>394</v>
      </c>
      <c r="DB72" s="191">
        <f>(DB69-DB70)/DB71</f>
        <v>0.6875</v>
      </c>
      <c r="DG72" s="26" t="s">
        <v>394</v>
      </c>
      <c r="DH72" s="191">
        <f>(DH69-DH70)/DH71</f>
        <v>5.2631578947368418E-2</v>
      </c>
      <c r="DM72" s="26" t="s">
        <v>394</v>
      </c>
      <c r="DN72" s="191">
        <f>(DN69-DN70)/DN71</f>
        <v>0.52941176470588236</v>
      </c>
      <c r="DS72" s="26" t="s">
        <v>394</v>
      </c>
      <c r="DT72" s="191">
        <f>(DT69-DT70)/DT71</f>
        <v>0.68421052631578949</v>
      </c>
      <c r="DY72" s="26" t="s">
        <v>394</v>
      </c>
      <c r="DZ72" s="191">
        <f>(DZ69-DZ70)/DZ71</f>
        <v>0.53658536585365857</v>
      </c>
      <c r="EE72" s="26" t="s">
        <v>394</v>
      </c>
      <c r="EF72" s="191">
        <f>(EF69-EF70)/EF71</f>
        <v>0.82222222222222219</v>
      </c>
      <c r="EL72" s="26" t="s">
        <v>394</v>
      </c>
      <c r="EM72" s="191">
        <f>(EM69-EM70)/EM71</f>
        <v>0.71794871794871795</v>
      </c>
      <c r="ER72" s="26" t="s">
        <v>394</v>
      </c>
      <c r="ES72" s="191">
        <f>(ES69-ES70)/ES71</f>
        <v>0.32142857142857145</v>
      </c>
      <c r="EX72" s="26" t="s">
        <v>394</v>
      </c>
      <c r="EY72" s="191">
        <f>(EY69-EY70)/EY71</f>
        <v>0.79069767441860461</v>
      </c>
      <c r="FD72" s="26" t="s">
        <v>394</v>
      </c>
      <c r="FE72" s="191">
        <f>(FE69-FE70)/FE71</f>
        <v>0.63636363636363635</v>
      </c>
      <c r="FJ72" s="26" t="s">
        <v>394</v>
      </c>
      <c r="FK72" s="191">
        <f>(FK69-FK70)/FK71</f>
        <v>0.70833333333333337</v>
      </c>
      <c r="FP72" s="26" t="s">
        <v>394</v>
      </c>
      <c r="FQ72" s="191">
        <f>(FQ69-FQ70)/FQ71</f>
        <v>9.6774193548387094E-2</v>
      </c>
      <c r="FV72" s="26" t="s">
        <v>394</v>
      </c>
      <c r="FW72" s="191">
        <f>(FW69-FW70)/FW71</f>
        <v>0.88571428571428568</v>
      </c>
      <c r="GB72" s="26" t="s">
        <v>394</v>
      </c>
      <c r="GC72" s="191">
        <f>(GC69-GC70)/GC71</f>
        <v>0.14634146341463414</v>
      </c>
      <c r="GH72" s="26" t="s">
        <v>394</v>
      </c>
      <c r="GI72" s="191">
        <f>(GI69-GI70)/GI71</f>
        <v>0.96721311475409832</v>
      </c>
      <c r="GN72" s="26" t="s">
        <v>394</v>
      </c>
      <c r="GO72" s="191">
        <f>(GO69-GO70)/GO71</f>
        <v>0.45161290322580644</v>
      </c>
      <c r="GT72" s="26" t="s">
        <v>394</v>
      </c>
      <c r="GU72" s="191">
        <f>(GU69-GU70)/GU71</f>
        <v>0.27777777777777779</v>
      </c>
      <c r="GZ72" s="26" t="s">
        <v>394</v>
      </c>
      <c r="HA72" s="191">
        <f>(HA69-HA70)/HA71</f>
        <v>0.58024691358024694</v>
      </c>
      <c r="HF72" s="26" t="s">
        <v>394</v>
      </c>
      <c r="HG72" s="191">
        <f>(HG69-HG70)/HG71</f>
        <v>0.43529411764705883</v>
      </c>
      <c r="HL72" s="26" t="s">
        <v>394</v>
      </c>
      <c r="HM72" s="191">
        <f>(HM69-HM70)/HM71</f>
        <v>0.81927710843373491</v>
      </c>
      <c r="HS72" s="26" t="s">
        <v>394</v>
      </c>
      <c r="HT72" s="191">
        <f>(HT69-HT70)/HT71</f>
        <v>0.95652173913043481</v>
      </c>
      <c r="HY72" s="26" t="s">
        <v>394</v>
      </c>
      <c r="HZ72" s="191">
        <f>(HZ69-HZ70)/HZ71</f>
        <v>0.35820895522388058</v>
      </c>
      <c r="IF72" s="26" t="s">
        <v>394</v>
      </c>
      <c r="IG72" s="191">
        <f>(IG69-IG70)/IG71</f>
        <v>0.4358974358974359</v>
      </c>
      <c r="IL72" s="26" t="s">
        <v>394</v>
      </c>
      <c r="IM72" s="191">
        <f>(IM69-IM70)/IM71</f>
        <v>0.3235294117647059</v>
      </c>
      <c r="IR72" s="26" t="s">
        <v>394</v>
      </c>
      <c r="IS72" s="191">
        <f>(IS69-IS70)/IS71</f>
        <v>0.58333333333333337</v>
      </c>
      <c r="IX72" s="26" t="s">
        <v>394</v>
      </c>
      <c r="IY72" s="191">
        <f>(IY69-IY70)/IY71</f>
        <v>0.20903954802259886</v>
      </c>
      <c r="JD72" s="26" t="s">
        <v>394</v>
      </c>
      <c r="JE72" s="191">
        <f>(JE69-JE70)/JE71</f>
        <v>0.1744186046511628</v>
      </c>
      <c r="JJ72" s="26" t="s">
        <v>394</v>
      </c>
      <c r="JK72" s="191">
        <f>(JK69-JK70)/JK71</f>
        <v>0.14136125654450263</v>
      </c>
      <c r="JP72" s="26" t="s">
        <v>394</v>
      </c>
      <c r="JQ72" s="191">
        <f>(JQ69-JQ70)/JQ71</f>
        <v>0.28755364806866951</v>
      </c>
      <c r="JW72" s="26" t="s">
        <v>394</v>
      </c>
      <c r="JX72" s="191">
        <f>(JX69-JX70)/JX71</f>
        <v>0.23376623376623376</v>
      </c>
      <c r="KD72" s="26" t="s">
        <v>394</v>
      </c>
      <c r="KE72" s="191">
        <f>(KE69-KE70)/KE71</f>
        <v>0.56183745583038869</v>
      </c>
      <c r="KJ72" s="26" t="s">
        <v>394</v>
      </c>
      <c r="KK72" s="191">
        <f>(KK69-KK70)/KK71</f>
        <v>0.57086614173228345</v>
      </c>
      <c r="KP72" s="26" t="s">
        <v>394</v>
      </c>
      <c r="KQ72" s="191">
        <f>(KQ69-KQ70)/KQ71</f>
        <v>0.61217948717948723</v>
      </c>
      <c r="KV72" s="26" t="s">
        <v>394</v>
      </c>
      <c r="KW72" s="191">
        <f>(KW69-KW70)/KW71</f>
        <v>0.64634146341463417</v>
      </c>
      <c r="LB72" s="26" t="s">
        <v>394</v>
      </c>
      <c r="LC72" s="191">
        <f>(LC69-LC70)/LC71</f>
        <v>0.66428571428571426</v>
      </c>
      <c r="LI72" s="26" t="s">
        <v>394</v>
      </c>
      <c r="LJ72" s="191">
        <f>(LJ69-LJ70)/LJ71</f>
        <v>0.24107142857142858</v>
      </c>
      <c r="LO72" s="26" t="s">
        <v>394</v>
      </c>
      <c r="LP72" s="191">
        <f>(LP69-LP70)/LP71</f>
        <v>0.19148936170212766</v>
      </c>
      <c r="LU72" s="26" t="s">
        <v>394</v>
      </c>
      <c r="LV72" s="191">
        <f>(LV69-LV70)/LV71</f>
        <v>0.94067796610169496</v>
      </c>
      <c r="MB72" s="26" t="s">
        <v>394</v>
      </c>
      <c r="MC72" s="191">
        <f>(MC69-MC70)/MC71</f>
        <v>0.8994413407821229</v>
      </c>
      <c r="MH72" s="26" t="s">
        <v>394</v>
      </c>
      <c r="MI72" s="191">
        <f>(MI69-MI70)/MI71</f>
        <v>0.61111111111111116</v>
      </c>
      <c r="MN72" s="26" t="s">
        <v>394</v>
      </c>
      <c r="MO72" s="191">
        <f>(MO69-MO70)/MO71</f>
        <v>0.75187969924812026</v>
      </c>
      <c r="MT72" s="26" t="s">
        <v>394</v>
      </c>
      <c r="MU72" s="191">
        <f>(MU69-MU70)/MU71</f>
        <v>0.79470198675496684</v>
      </c>
      <c r="MZ72" s="26" t="s">
        <v>394</v>
      </c>
      <c r="NA72" s="191">
        <f>(NA69-NA70)/NA71</f>
        <v>0.34020618556701032</v>
      </c>
      <c r="NF72" s="26" t="s">
        <v>394</v>
      </c>
      <c r="NG72" s="191">
        <f>(NG69-NG70)/NG71</f>
        <v>0.83750000000000002</v>
      </c>
      <c r="NL72" s="26" t="s">
        <v>394</v>
      </c>
      <c r="NM72" s="26">
        <f>(NM69-NM70)/NM71</f>
        <v>0.99248120300751874</v>
      </c>
    </row>
    <row r="73" spans="1:377" s="187" customFormat="1" ht="13.8" x14ac:dyDescent="0.3">
      <c r="C73" s="188"/>
      <c r="I73" s="189"/>
      <c r="O73" s="189"/>
      <c r="P73" s="166"/>
      <c r="Q73" s="166"/>
      <c r="R73" s="166"/>
      <c r="S73" s="166"/>
      <c r="U73" s="189"/>
      <c r="AA73" s="189"/>
      <c r="AG73" s="189"/>
      <c r="AM73" s="189"/>
      <c r="AS73" s="189"/>
      <c r="AY73" s="189"/>
      <c r="BE73" s="189"/>
      <c r="BF73" s="189"/>
      <c r="BL73" s="189"/>
      <c r="BR73" s="189"/>
      <c r="BX73" s="189"/>
      <c r="CD73" s="189"/>
      <c r="CJ73" s="189"/>
      <c r="CP73" s="189"/>
      <c r="CV73" s="189"/>
      <c r="DB73" s="189"/>
      <c r="DH73" s="189"/>
      <c r="DN73" s="189"/>
      <c r="DT73" s="189"/>
      <c r="DZ73" s="189"/>
      <c r="EF73" s="189"/>
      <c r="EM73" s="189"/>
      <c r="ES73" s="189"/>
      <c r="EY73" s="189"/>
      <c r="FE73" s="189"/>
      <c r="FK73" s="189"/>
      <c r="FQ73" s="189"/>
      <c r="FW73" s="189"/>
      <c r="GC73" s="189"/>
      <c r="GI73" s="189"/>
      <c r="GO73" s="189"/>
      <c r="GU73" s="189"/>
      <c r="HA73" s="189"/>
      <c r="HG73" s="189"/>
      <c r="HM73" s="189"/>
      <c r="HT73" s="189"/>
      <c r="HZ73" s="189"/>
      <c r="IG73" s="189"/>
      <c r="IH73" s="192"/>
      <c r="II73" s="192"/>
      <c r="IJ73" s="192"/>
      <c r="IK73" s="192"/>
      <c r="IM73" s="193"/>
      <c r="IN73" s="192"/>
      <c r="IO73" s="192"/>
      <c r="IP73" s="192"/>
      <c r="IQ73" s="192"/>
      <c r="IS73" s="193"/>
      <c r="IT73" s="192"/>
      <c r="IU73" s="192"/>
      <c r="IV73" s="192"/>
      <c r="IW73" s="192"/>
      <c r="IY73" s="193"/>
      <c r="IZ73" s="192"/>
      <c r="JA73" s="192"/>
      <c r="JB73" s="192"/>
      <c r="JC73" s="192"/>
      <c r="JE73" s="193"/>
      <c r="JF73" s="192"/>
      <c r="JG73" s="192"/>
      <c r="JH73" s="192"/>
      <c r="JI73" s="192"/>
      <c r="JK73" s="193"/>
      <c r="JQ73" s="189"/>
      <c r="JX73" s="189"/>
      <c r="KE73" s="189"/>
      <c r="KK73" s="189"/>
      <c r="KQ73" s="189"/>
      <c r="KW73" s="189"/>
      <c r="LC73" s="189"/>
      <c r="LJ73" s="193"/>
      <c r="LK73" s="192"/>
      <c r="LP73" s="193"/>
      <c r="LV73" s="193"/>
      <c r="LW73" s="192"/>
      <c r="MC73" s="193"/>
      <c r="MI73" s="193"/>
      <c r="MO73" s="193"/>
      <c r="MU73" s="193"/>
      <c r="NA73" s="189"/>
      <c r="NG73" s="189"/>
    </row>
    <row r="74" spans="1:377" s="166" customFormat="1" ht="13.8" x14ac:dyDescent="0.3">
      <c r="A74" s="166" t="s">
        <v>360</v>
      </c>
      <c r="B74" s="166" t="s">
        <v>401</v>
      </c>
      <c r="C74" s="153"/>
      <c r="H74" s="166" t="s">
        <v>401</v>
      </c>
      <c r="I74" s="130">
        <v>2820550</v>
      </c>
      <c r="N74" s="166" t="s">
        <v>401</v>
      </c>
      <c r="O74" s="130">
        <v>3079225</v>
      </c>
      <c r="T74" s="166" t="s">
        <v>401</v>
      </c>
      <c r="U74" s="130">
        <v>3488576</v>
      </c>
      <c r="Z74" s="166" t="s">
        <v>401</v>
      </c>
      <c r="AA74" s="130">
        <v>3548815</v>
      </c>
      <c r="AF74" s="166" t="s">
        <v>401</v>
      </c>
      <c r="AG74" s="130">
        <v>3519894</v>
      </c>
      <c r="AL74" s="166" t="s">
        <v>401</v>
      </c>
      <c r="AM74" s="130">
        <v>3664574</v>
      </c>
      <c r="AR74" s="166" t="s">
        <v>401</v>
      </c>
      <c r="AS74" s="130">
        <v>4190558</v>
      </c>
      <c r="AX74" s="166" t="s">
        <v>401</v>
      </c>
      <c r="AY74" s="130">
        <v>4276270</v>
      </c>
      <c r="BD74" s="166" t="s">
        <v>401</v>
      </c>
      <c r="BE74" s="130">
        <v>4299225</v>
      </c>
      <c r="BF74" s="130"/>
      <c r="BK74" s="166" t="s">
        <v>401</v>
      </c>
      <c r="BL74" s="130">
        <v>5099794</v>
      </c>
      <c r="BQ74" s="166" t="s">
        <v>401</v>
      </c>
      <c r="BR74" s="130">
        <v>5030805</v>
      </c>
      <c r="BW74" s="166" t="s">
        <v>401</v>
      </c>
      <c r="BX74" s="130">
        <v>5605018</v>
      </c>
      <c r="CC74" s="166" t="s">
        <v>401</v>
      </c>
      <c r="CD74" s="130">
        <v>5118326</v>
      </c>
      <c r="CI74" s="166" t="s">
        <v>401</v>
      </c>
      <c r="CJ74" s="130">
        <v>5529861</v>
      </c>
      <c r="CO74" s="166" t="s">
        <v>401</v>
      </c>
      <c r="CP74" s="130">
        <v>5431533</v>
      </c>
      <c r="CU74" s="166" t="s">
        <v>401</v>
      </c>
      <c r="CV74" s="130">
        <v>6019529</v>
      </c>
      <c r="DA74" s="166" t="s">
        <v>401</v>
      </c>
      <c r="DB74" s="130">
        <v>5892913</v>
      </c>
      <c r="DG74" s="166" t="s">
        <v>401</v>
      </c>
      <c r="DH74" s="130">
        <v>6643290</v>
      </c>
      <c r="DM74" s="166" t="s">
        <v>401</v>
      </c>
      <c r="DN74" s="130">
        <v>6503404</v>
      </c>
      <c r="DS74" s="166" t="s">
        <v>401</v>
      </c>
      <c r="DT74" s="130">
        <v>6783904</v>
      </c>
      <c r="DY74" s="166" t="s">
        <v>401</v>
      </c>
      <c r="DZ74" s="130">
        <v>6683967</v>
      </c>
      <c r="EE74" s="166" t="s">
        <v>401</v>
      </c>
      <c r="EF74" s="130">
        <v>7393351</v>
      </c>
      <c r="EL74" s="166" t="s">
        <v>401</v>
      </c>
      <c r="EM74" s="130">
        <v>9040755</v>
      </c>
      <c r="ER74" s="166" t="s">
        <v>401</v>
      </c>
      <c r="ES74" s="130">
        <v>10563877</v>
      </c>
      <c r="EX74" s="166" t="s">
        <v>401</v>
      </c>
      <c r="EY74" s="130">
        <v>6131107</v>
      </c>
      <c r="FD74" s="166" t="s">
        <v>401</v>
      </c>
      <c r="FE74" s="130">
        <v>6488316</v>
      </c>
      <c r="FJ74" s="166" t="s">
        <v>401</v>
      </c>
      <c r="FK74" s="130">
        <v>7329527</v>
      </c>
      <c r="FP74" s="166" t="s">
        <v>401</v>
      </c>
      <c r="FQ74" s="130">
        <v>6593339</v>
      </c>
      <c r="FW74" s="130">
        <v>14383727</v>
      </c>
      <c r="GB74" s="166" t="s">
        <v>401</v>
      </c>
      <c r="GC74" s="130">
        <v>15368567</v>
      </c>
      <c r="GH74" s="166" t="s">
        <v>401</v>
      </c>
      <c r="GI74" s="130">
        <v>15415323</v>
      </c>
      <c r="GO74" s="130">
        <v>17120673</v>
      </c>
      <c r="GT74" s="166" t="s">
        <v>401</v>
      </c>
      <c r="GU74" s="130">
        <v>18667891</v>
      </c>
      <c r="GZ74" s="166" t="s">
        <v>401</v>
      </c>
      <c r="HA74" s="130">
        <v>19122337</v>
      </c>
      <c r="HF74" s="166" t="s">
        <v>401</v>
      </c>
      <c r="HG74" s="130">
        <v>23221181</v>
      </c>
      <c r="HL74" s="166" t="s">
        <v>401</v>
      </c>
      <c r="HM74" s="130">
        <v>26565124</v>
      </c>
      <c r="HS74" s="166" t="s">
        <v>401</v>
      </c>
      <c r="HT74" s="130">
        <v>15088316</v>
      </c>
      <c r="HY74" s="166" t="s">
        <v>401</v>
      </c>
      <c r="HZ74" s="130">
        <v>9211335</v>
      </c>
      <c r="IF74" s="166" t="s">
        <v>401</v>
      </c>
      <c r="IG74" s="166">
        <v>9696692</v>
      </c>
      <c r="IL74" s="166" t="s">
        <v>401</v>
      </c>
      <c r="IM74" s="166">
        <v>10233603</v>
      </c>
      <c r="IR74" s="166" t="s">
        <v>401</v>
      </c>
      <c r="IS74" s="166">
        <v>8332945</v>
      </c>
      <c r="IX74" s="166" t="s">
        <v>401</v>
      </c>
      <c r="IY74" s="166">
        <v>7835511</v>
      </c>
      <c r="JD74" s="166" t="s">
        <v>401</v>
      </c>
      <c r="JE74" s="166">
        <v>7828742</v>
      </c>
      <c r="JJ74" s="166" t="s">
        <v>401</v>
      </c>
      <c r="JK74" s="166">
        <v>8698268</v>
      </c>
      <c r="JP74" s="166" t="s">
        <v>401</v>
      </c>
      <c r="JQ74" s="166">
        <v>8696896</v>
      </c>
      <c r="JW74" s="166" t="s">
        <v>401</v>
      </c>
      <c r="JX74" s="166">
        <v>8303</v>
      </c>
      <c r="KD74" s="166" t="s">
        <v>401</v>
      </c>
      <c r="KE74" s="130">
        <v>55166</v>
      </c>
      <c r="KJ74" s="166" t="s">
        <v>401</v>
      </c>
      <c r="KK74" s="130">
        <v>104239</v>
      </c>
      <c r="KP74" s="166" t="s">
        <v>401</v>
      </c>
      <c r="KQ74" s="130">
        <v>113910</v>
      </c>
      <c r="KV74" s="166" t="s">
        <v>401</v>
      </c>
      <c r="KW74" s="130">
        <v>128636</v>
      </c>
      <c r="LB74" s="166" t="s">
        <v>401</v>
      </c>
      <c r="LC74" s="130">
        <v>131151</v>
      </c>
      <c r="LI74" s="166" t="s">
        <v>401</v>
      </c>
      <c r="LJ74" s="130">
        <v>137353</v>
      </c>
      <c r="LO74" s="166" t="s">
        <v>401</v>
      </c>
      <c r="LP74" s="130">
        <v>150146</v>
      </c>
      <c r="LU74" s="166" t="s">
        <v>401</v>
      </c>
      <c r="LV74" s="130">
        <v>178058</v>
      </c>
      <c r="MB74" s="166" t="s">
        <v>401</v>
      </c>
      <c r="MC74" s="130">
        <v>152634</v>
      </c>
      <c r="MH74" s="166" t="s">
        <v>401</v>
      </c>
      <c r="MI74" s="130">
        <v>187731</v>
      </c>
      <c r="MN74" s="166" t="s">
        <v>401</v>
      </c>
      <c r="MO74" s="130">
        <v>190008</v>
      </c>
      <c r="MT74" s="166" t="s">
        <v>401</v>
      </c>
      <c r="MU74" s="130">
        <v>277332</v>
      </c>
      <c r="MZ74" s="166" t="s">
        <v>401</v>
      </c>
      <c r="NA74" s="130">
        <v>292845</v>
      </c>
      <c r="NF74" s="166" t="s">
        <v>401</v>
      </c>
      <c r="NG74" s="130">
        <v>317335</v>
      </c>
      <c r="NL74" s="166" t="s">
        <v>401</v>
      </c>
      <c r="NM74" s="166">
        <v>153331</v>
      </c>
    </row>
    <row r="75" spans="1:377" s="166" customFormat="1" ht="13.8" x14ac:dyDescent="0.3">
      <c r="B75" s="166" t="s">
        <v>402</v>
      </c>
      <c r="C75" s="153"/>
      <c r="H75" s="166" t="s">
        <v>402</v>
      </c>
      <c r="I75" s="130">
        <v>2073996</v>
      </c>
      <c r="N75" s="166" t="s">
        <v>402</v>
      </c>
      <c r="O75" s="130">
        <v>2329690</v>
      </c>
      <c r="T75" s="166" t="s">
        <v>402</v>
      </c>
      <c r="U75" s="130">
        <v>2874303</v>
      </c>
      <c r="Z75" s="166" t="s">
        <v>402</v>
      </c>
      <c r="AA75" s="130">
        <v>3031412</v>
      </c>
      <c r="AF75" s="166" t="s">
        <v>402</v>
      </c>
      <c r="AG75" s="130">
        <v>2878951</v>
      </c>
      <c r="AL75" s="166" t="s">
        <v>402</v>
      </c>
      <c r="AM75" s="130">
        <v>2822594</v>
      </c>
      <c r="AR75" s="166" t="s">
        <v>402</v>
      </c>
      <c r="AS75" s="130">
        <v>3260364</v>
      </c>
      <c r="AX75" s="166" t="s">
        <v>402</v>
      </c>
      <c r="AY75" s="130">
        <v>3339028</v>
      </c>
      <c r="BD75" s="166" t="s">
        <v>402</v>
      </c>
      <c r="BE75" s="130">
        <v>3393334</v>
      </c>
      <c r="BF75" s="130"/>
      <c r="BK75" s="166" t="s">
        <v>402</v>
      </c>
      <c r="BL75" s="130">
        <v>3617197</v>
      </c>
      <c r="BQ75" s="166" t="s">
        <v>402</v>
      </c>
      <c r="BR75" s="130">
        <v>4057851</v>
      </c>
      <c r="BW75" s="166" t="s">
        <v>402</v>
      </c>
      <c r="BX75" s="130">
        <v>4506439</v>
      </c>
      <c r="CC75" s="166" t="s">
        <v>402</v>
      </c>
      <c r="CD75" s="130">
        <v>4007412</v>
      </c>
      <c r="CI75" s="166" t="s">
        <v>402</v>
      </c>
      <c r="CJ75" s="130">
        <v>4135632</v>
      </c>
      <c r="CO75" s="166" t="s">
        <v>402</v>
      </c>
      <c r="CP75" s="130">
        <v>4101964</v>
      </c>
      <c r="CU75" s="166" t="s">
        <v>402</v>
      </c>
      <c r="CV75" s="130">
        <v>4425303</v>
      </c>
      <c r="DA75" s="166" t="s">
        <v>402</v>
      </c>
      <c r="DB75" s="130">
        <v>4725302</v>
      </c>
      <c r="DG75" s="166" t="s">
        <v>402</v>
      </c>
      <c r="DH75" s="130">
        <v>4774052</v>
      </c>
      <c r="DM75" s="166" t="s">
        <v>402</v>
      </c>
      <c r="DN75" s="130">
        <v>4813884</v>
      </c>
      <c r="DS75" s="166" t="s">
        <v>402</v>
      </c>
      <c r="DT75" s="130">
        <v>5036483</v>
      </c>
      <c r="DY75" s="166" t="s">
        <v>402</v>
      </c>
      <c r="DZ75" s="130">
        <v>5377199</v>
      </c>
      <c r="EE75" s="166" t="s">
        <v>402</v>
      </c>
      <c r="EF75" s="130">
        <v>5605405</v>
      </c>
      <c r="EL75" s="166" t="s">
        <v>402</v>
      </c>
      <c r="EM75" s="130">
        <v>4360356</v>
      </c>
      <c r="ER75" s="166" t="s">
        <v>402</v>
      </c>
      <c r="ES75" s="130">
        <v>4418742</v>
      </c>
      <c r="EX75" s="166" t="s">
        <v>402</v>
      </c>
      <c r="EY75" s="130">
        <v>4877652</v>
      </c>
      <c r="FD75" s="166" t="s">
        <v>402</v>
      </c>
      <c r="FE75" s="130">
        <v>5016990</v>
      </c>
      <c r="FJ75" s="166" t="s">
        <v>402</v>
      </c>
      <c r="FK75" s="130">
        <v>5769209</v>
      </c>
      <c r="FP75" s="166" t="s">
        <v>402</v>
      </c>
      <c r="FQ75" s="130">
        <v>5607864</v>
      </c>
      <c r="FV75" s="166" t="s">
        <v>401</v>
      </c>
      <c r="FW75" s="130">
        <v>5430253</v>
      </c>
      <c r="GB75" s="166" t="s">
        <v>402</v>
      </c>
      <c r="GC75" s="130">
        <v>5709154</v>
      </c>
      <c r="GH75" s="166" t="s">
        <v>402</v>
      </c>
      <c r="GI75" s="130">
        <v>5765716</v>
      </c>
      <c r="GO75" s="130">
        <v>6218085</v>
      </c>
      <c r="GT75" s="166" t="s">
        <v>402</v>
      </c>
      <c r="GU75" s="130">
        <v>7495848</v>
      </c>
      <c r="GZ75" s="166" t="s">
        <v>402</v>
      </c>
      <c r="HA75" s="130">
        <v>7507874</v>
      </c>
      <c r="HF75" s="166" t="s">
        <v>402</v>
      </c>
      <c r="HG75" s="130">
        <v>8926646</v>
      </c>
      <c r="HL75" s="166" t="s">
        <v>402</v>
      </c>
      <c r="HM75" s="130">
        <v>8812823</v>
      </c>
      <c r="HS75" s="166" t="s">
        <v>402</v>
      </c>
      <c r="HT75" s="130">
        <v>34073730</v>
      </c>
      <c r="HY75" s="166" t="s">
        <v>402</v>
      </c>
      <c r="HZ75" s="130">
        <v>34508843</v>
      </c>
      <c r="IF75" s="166" t="s">
        <v>402</v>
      </c>
      <c r="IG75" s="166">
        <v>40592501</v>
      </c>
      <c r="IL75" s="166" t="s">
        <v>402</v>
      </c>
      <c r="IM75" s="166">
        <v>43213269</v>
      </c>
      <c r="IR75" s="166" t="s">
        <v>402</v>
      </c>
      <c r="IS75" s="166">
        <v>38877391</v>
      </c>
      <c r="IX75" s="166" t="s">
        <v>402</v>
      </c>
      <c r="IY75" s="166">
        <v>41733237</v>
      </c>
      <c r="JD75" s="166" t="s">
        <v>402</v>
      </c>
      <c r="JE75" s="166">
        <v>43823057</v>
      </c>
      <c r="JJ75" s="166" t="s">
        <v>402</v>
      </c>
      <c r="JK75" s="166">
        <v>49069196</v>
      </c>
      <c r="JP75" s="166" t="s">
        <v>402</v>
      </c>
      <c r="JQ75" s="166">
        <v>49114202</v>
      </c>
      <c r="JW75" s="166" t="s">
        <v>402</v>
      </c>
      <c r="JX75" s="166">
        <v>52819</v>
      </c>
      <c r="KD75" s="166" t="s">
        <v>402</v>
      </c>
      <c r="KE75" s="130">
        <v>68978</v>
      </c>
      <c r="KJ75" s="166" t="s">
        <v>402</v>
      </c>
      <c r="KK75" s="130">
        <v>60375</v>
      </c>
      <c r="KP75" s="166" t="s">
        <v>402</v>
      </c>
      <c r="KQ75" s="130">
        <v>65648</v>
      </c>
      <c r="KV75" s="166" t="s">
        <v>402</v>
      </c>
      <c r="KW75" s="130">
        <v>84258</v>
      </c>
      <c r="LB75" s="166" t="s">
        <v>402</v>
      </c>
      <c r="LC75" s="130">
        <v>75004</v>
      </c>
      <c r="LI75" s="166" t="s">
        <v>402</v>
      </c>
      <c r="LJ75" s="130">
        <v>88616</v>
      </c>
      <c r="LO75" s="166" t="s">
        <v>402</v>
      </c>
      <c r="LP75" s="130">
        <v>91924</v>
      </c>
      <c r="LU75" s="166" t="s">
        <v>402</v>
      </c>
      <c r="LV75" s="130">
        <v>105474</v>
      </c>
      <c r="MB75" s="166" t="s">
        <v>402</v>
      </c>
      <c r="MC75" s="130">
        <v>93177</v>
      </c>
      <c r="MH75" s="166" t="s">
        <v>402</v>
      </c>
      <c r="MI75" s="130">
        <v>77140</v>
      </c>
      <c r="MN75" s="166" t="s">
        <v>402</v>
      </c>
      <c r="MO75" s="130">
        <v>99935</v>
      </c>
      <c r="MT75" s="166" t="s">
        <v>402</v>
      </c>
      <c r="MU75" s="130">
        <v>85414</v>
      </c>
      <c r="MZ75" s="166" t="s">
        <v>402</v>
      </c>
      <c r="NA75" s="130">
        <v>91220</v>
      </c>
      <c r="NF75" s="166" t="s">
        <v>402</v>
      </c>
      <c r="NG75" s="130">
        <v>93291</v>
      </c>
      <c r="NL75" s="166" t="s">
        <v>402</v>
      </c>
      <c r="NM75" s="166">
        <v>59774</v>
      </c>
    </row>
    <row r="76" spans="1:377" s="166" customFormat="1" x14ac:dyDescent="0.3">
      <c r="A76" s="164" t="s">
        <v>359</v>
      </c>
      <c r="B76" s="166" t="s">
        <v>360</v>
      </c>
      <c r="C76" s="153"/>
      <c r="H76" s="166" t="s">
        <v>360</v>
      </c>
      <c r="I76" s="130">
        <f>ROUND(I74+(I75*I62),0)</f>
        <v>4087992</v>
      </c>
      <c r="N76" s="166" t="s">
        <v>360</v>
      </c>
      <c r="O76" s="130">
        <f>ROUND(O74+(O75*O62),0)</f>
        <v>4319748</v>
      </c>
      <c r="T76" s="166" t="s">
        <v>360</v>
      </c>
      <c r="U76" s="130">
        <f>ROUND(U74+(U75*U62),0)</f>
        <v>5217389</v>
      </c>
      <c r="Z76" s="166" t="s">
        <v>360</v>
      </c>
      <c r="AA76" s="130">
        <f>ROUND(AA74+(AA75*AA62),0)</f>
        <v>5332720</v>
      </c>
      <c r="AF76" s="166" t="s">
        <v>360</v>
      </c>
      <c r="AG76" s="130">
        <f>ROUND(AG74+(AG75*AG62),0)</f>
        <v>5348980</v>
      </c>
      <c r="AL76" s="166" t="s">
        <v>360</v>
      </c>
      <c r="AM76" s="130">
        <f>ROUND(AM74+(AM75*AM62),0)</f>
        <v>5464532</v>
      </c>
      <c r="AR76" s="166" t="s">
        <v>360</v>
      </c>
      <c r="AS76" s="130">
        <f>ROUND(AS74+(AS75*AS62),0)</f>
        <v>6290057</v>
      </c>
      <c r="AX76" s="166" t="s">
        <v>360</v>
      </c>
      <c r="AY76" s="130">
        <f>ROUND(AY74+(AY75*AY62),0)</f>
        <v>6575565</v>
      </c>
      <c r="BD76" s="166" t="s">
        <v>360</v>
      </c>
      <c r="BE76" s="130">
        <f>ROUND(BE74+(BE75*BE62),0)</f>
        <v>6748352</v>
      </c>
      <c r="BF76" s="130"/>
      <c r="BK76" s="166" t="s">
        <v>360</v>
      </c>
      <c r="BL76" s="130">
        <f>ROUND(BL74+(BL75*BL62),0)</f>
        <v>7325532</v>
      </c>
      <c r="BQ76" s="166" t="s">
        <v>360</v>
      </c>
      <c r="BR76" s="130">
        <f>ROUND(BR74+(BR75*BR62),0)</f>
        <v>7882351</v>
      </c>
      <c r="BW76" s="166" t="s">
        <v>360</v>
      </c>
      <c r="BX76" s="130">
        <f>ROUND(BX74+(BX75*BX62),0)</f>
        <v>8799494</v>
      </c>
      <c r="CC76" s="166" t="s">
        <v>360</v>
      </c>
      <c r="CD76" s="130">
        <f>ROUND(CD74+(CD75*CD62),0)</f>
        <v>7807349</v>
      </c>
      <c r="CI76" s="166" t="s">
        <v>360</v>
      </c>
      <c r="CJ76" s="130">
        <f>ROUND(CJ74+(CJ75*CJ62),0)</f>
        <v>7726238</v>
      </c>
      <c r="CO76" s="166" t="s">
        <v>360</v>
      </c>
      <c r="CP76" s="130">
        <f>ROUND(CP74+(CP75*CP62),0)</f>
        <v>7443420</v>
      </c>
      <c r="CU76" s="166" t="s">
        <v>360</v>
      </c>
      <c r="CV76" s="130">
        <f>ROUND(CV74+(CV75*CV62),0)</f>
        <v>8526503</v>
      </c>
      <c r="DA76" s="166" t="s">
        <v>360</v>
      </c>
      <c r="DB76" s="130">
        <f>ROUND(DB74+(DB75*DB62),0)</f>
        <v>8639533</v>
      </c>
      <c r="DG76" s="166" t="s">
        <v>360</v>
      </c>
      <c r="DH76" s="130">
        <f>ROUND(DH74+(DH75*DH62),0)</f>
        <v>9111258</v>
      </c>
      <c r="DM76" s="166" t="s">
        <v>360</v>
      </c>
      <c r="DN76" s="130">
        <f>ROUND(DN74+(DN75*DN62),0)</f>
        <v>9039289</v>
      </c>
      <c r="DS76" s="166" t="s">
        <v>360</v>
      </c>
      <c r="DT76" s="130">
        <f>ROUND(DT74+(DT75*DT62),0)</f>
        <v>9503175</v>
      </c>
      <c r="DY76" s="166" t="s">
        <v>360</v>
      </c>
      <c r="DZ76" s="130">
        <f>ROUND(DZ74+(DZ75*DZ62),0)</f>
        <v>10033401</v>
      </c>
      <c r="EE76" s="166" t="s">
        <v>360</v>
      </c>
      <c r="EF76" s="130">
        <f>ROUND(EF74+(EF75*EF62),0)</f>
        <v>10919034</v>
      </c>
      <c r="EL76" s="166" t="s">
        <v>360</v>
      </c>
      <c r="EM76" s="130">
        <f>ROUND(EM74+(EM75*EM62),0)</f>
        <v>10777180</v>
      </c>
      <c r="ER76" s="166" t="s">
        <v>360</v>
      </c>
      <c r="ES76" s="130">
        <f>ROUND(ES74+(ES75*ES62),0)</f>
        <v>11073376</v>
      </c>
      <c r="EX76" s="166" t="s">
        <v>360</v>
      </c>
      <c r="EY76" s="130">
        <f>ROUND(EY74+(EY75*EY62),0)</f>
        <v>10591569</v>
      </c>
      <c r="FD76" s="166" t="s">
        <v>360</v>
      </c>
      <c r="FE76" s="130">
        <f>ROUND(FE74+(FE75*FE62),0)</f>
        <v>10994284</v>
      </c>
      <c r="FJ76" s="166" t="s">
        <v>360</v>
      </c>
      <c r="FK76" s="130">
        <f>ROUND(FK74+(FK75*FK62),0)</f>
        <v>12925047</v>
      </c>
      <c r="FP76" s="166" t="s">
        <v>360</v>
      </c>
      <c r="FQ76" s="130">
        <f>ROUND(FQ74+(FQ75*FQ62),0)</f>
        <v>12010459</v>
      </c>
      <c r="FV76" s="166" t="s">
        <v>402</v>
      </c>
      <c r="FW76" s="130">
        <f>ROUND(FW74+(FW75*FW62),0)</f>
        <v>14558304</v>
      </c>
      <c r="GB76" s="166" t="s">
        <v>360</v>
      </c>
      <c r="GC76" s="130">
        <f>ROUND(GC74+(GC75*GC62),0)</f>
        <v>15858432</v>
      </c>
      <c r="GH76" s="166" t="s">
        <v>360</v>
      </c>
      <c r="GI76" s="130">
        <f>ROUND(GI74+(GI75*GI62),0)</f>
        <v>16345852</v>
      </c>
      <c r="GO76" s="130">
        <f>ROUND(GO74+(GO75*GO62),0)</f>
        <v>20562269</v>
      </c>
      <c r="GT76" s="166" t="s">
        <v>360</v>
      </c>
      <c r="GU76" s="130">
        <f>ROUND(GU74+(GU75*GU62),0)</f>
        <v>20883478</v>
      </c>
      <c r="GZ76" s="166" t="s">
        <v>360</v>
      </c>
      <c r="HA76" s="130">
        <f>ROUND(HA74+(HA75*HA62),0)</f>
        <v>22043051</v>
      </c>
      <c r="HF76" s="166" t="s">
        <v>360</v>
      </c>
      <c r="HG76" s="130">
        <f>ROUND(HG74+(HG75*HG62),0)</f>
        <v>27002761</v>
      </c>
      <c r="HL76" s="166" t="s">
        <v>360</v>
      </c>
      <c r="HM76" s="130">
        <f>ROUND(HM74+(HM75*HM62),0)</f>
        <v>27851181</v>
      </c>
      <c r="HS76" s="166" t="s">
        <v>360</v>
      </c>
      <c r="HT76" s="130">
        <f>ROUND(HT74+(HT75*HT62),0)</f>
        <v>32225139</v>
      </c>
      <c r="HY76" s="166" t="s">
        <v>360</v>
      </c>
      <c r="HZ76" s="130">
        <f>ROUND(HZ74+(HZ75*HZ62),0)</f>
        <v>34689976</v>
      </c>
      <c r="IF76" s="166" t="s">
        <v>360</v>
      </c>
      <c r="IG76" s="130">
        <f>ROUND(IG74+(IG75*IG62),0)</f>
        <v>41544849</v>
      </c>
      <c r="IL76" s="166" t="s">
        <v>360</v>
      </c>
      <c r="IM76" s="130">
        <f>ROUND(IM74+(IM75*IM62),0)</f>
        <v>44708807</v>
      </c>
      <c r="IR76" s="166" t="s">
        <v>360</v>
      </c>
      <c r="IS76" s="130">
        <f>ROUND(IS74+(IS75*IS62),0)</f>
        <v>39995397</v>
      </c>
      <c r="IX76" s="166" t="s">
        <v>360</v>
      </c>
      <c r="IY76" s="130">
        <f>ROUND(IY74+(IY75*IY62),0)</f>
        <v>44678718</v>
      </c>
      <c r="JD76" s="166" t="s">
        <v>360</v>
      </c>
      <c r="JE76" s="130">
        <f>ROUND(JE74+(JE75*JE62),0)</f>
        <v>45649557</v>
      </c>
      <c r="JJ76" s="166" t="s">
        <v>360</v>
      </c>
      <c r="JK76" s="130">
        <f>ROUND(JK74+(JK75*JK62),0)</f>
        <v>53481456</v>
      </c>
      <c r="JP76" s="166" t="s">
        <v>360</v>
      </c>
      <c r="JQ76" s="130">
        <f>ROUND(JQ74+(JQ75*JQ62),0)</f>
        <v>53786194</v>
      </c>
      <c r="JW76" s="166" t="s">
        <v>360</v>
      </c>
      <c r="JX76" s="130">
        <f>ROUND(JX74+(JX75*JX62),0)</f>
        <v>58439</v>
      </c>
      <c r="KD76" s="166" t="s">
        <v>360</v>
      </c>
      <c r="KE76" s="130">
        <f>ROUND(KE74+(KE75*KE62),0)</f>
        <v>116745</v>
      </c>
      <c r="KJ76" s="166" t="s">
        <v>360</v>
      </c>
      <c r="KK76" s="130">
        <f>ROUND(KK74+(KK75*KK62),0)</f>
        <v>121882</v>
      </c>
      <c r="KP76" s="166" t="s">
        <v>360</v>
      </c>
      <c r="KQ76" s="130">
        <f>ROUND(KQ74+(KQ75*KQ62),0)</f>
        <v>140090</v>
      </c>
      <c r="KV76" s="166" t="s">
        <v>360</v>
      </c>
      <c r="KW76" s="130">
        <f>ROUND(KW74+(KW75*KW62),0)</f>
        <v>177448</v>
      </c>
      <c r="LB76" s="166" t="s">
        <v>360</v>
      </c>
      <c r="LC76" s="130">
        <f>ROUND(LC74+(LC75*LC62),0)</f>
        <v>168635</v>
      </c>
      <c r="LI76" s="166" t="s">
        <v>360</v>
      </c>
      <c r="LJ76" s="130">
        <f>ROUND(LJ74+(LJ75*LJ62),0)</f>
        <v>206501</v>
      </c>
      <c r="LO76" s="166" t="s">
        <v>360</v>
      </c>
      <c r="LP76" s="130">
        <f>ROUND(LP74+(LP75*LP62),0)</f>
        <v>201267</v>
      </c>
      <c r="LU76" s="166" t="s">
        <v>360</v>
      </c>
      <c r="LV76" s="130">
        <f>ROUND(LV74+(LV75*LV62),0)</f>
        <v>222954</v>
      </c>
      <c r="MB76" s="166" t="s">
        <v>360</v>
      </c>
      <c r="MC76" s="130">
        <f>ROUND(MC74+(MC75*MC62),0)</f>
        <v>210901</v>
      </c>
      <c r="MH76" s="166" t="s">
        <v>360</v>
      </c>
      <c r="MI76" s="130">
        <f>ROUND(MI74+(MI75*MI62),0)</f>
        <v>219581</v>
      </c>
      <c r="MN76" s="166" t="s">
        <v>360</v>
      </c>
      <c r="MO76" s="130">
        <f>ROUND(MO74+(MO75*MO62),0)</f>
        <v>278757</v>
      </c>
      <c r="MT76" s="166" t="s">
        <v>360</v>
      </c>
      <c r="MU76" s="130">
        <f>ROUND(MU74+(MU75*MU62),0)</f>
        <v>285378</v>
      </c>
      <c r="MZ76" s="166" t="s">
        <v>360</v>
      </c>
      <c r="NA76" s="130">
        <f>ROUND(NA74+(NA75*NA62),0)</f>
        <v>295976</v>
      </c>
      <c r="NF76" s="166" t="s">
        <v>360</v>
      </c>
      <c r="NG76" s="130">
        <f>ROUND(NG74+(NG75*NG62),0)</f>
        <v>337996</v>
      </c>
      <c r="NL76" s="166" t="s">
        <v>360</v>
      </c>
      <c r="NM76" s="166">
        <f>ROUND(NM74+(NM75*NM62),0)</f>
        <v>205041</v>
      </c>
    </row>
    <row r="77" spans="1:377" s="166" customFormat="1" ht="13.8" x14ac:dyDescent="0.3">
      <c r="B77" s="166" t="s">
        <v>403</v>
      </c>
      <c r="C77" s="153"/>
      <c r="H77" s="166" t="s">
        <v>403</v>
      </c>
      <c r="I77" s="130">
        <v>1494508</v>
      </c>
      <c r="N77" s="166" t="s">
        <v>403</v>
      </c>
      <c r="O77" s="130">
        <v>1512020</v>
      </c>
      <c r="T77" s="166" t="s">
        <v>403</v>
      </c>
      <c r="U77" s="130">
        <v>1681584</v>
      </c>
      <c r="Z77" s="166" t="s">
        <v>403</v>
      </c>
      <c r="AA77" s="130">
        <v>1744634</v>
      </c>
      <c r="AF77" s="166" t="s">
        <v>403</v>
      </c>
      <c r="AG77" s="130">
        <v>1691967</v>
      </c>
      <c r="AL77" s="166" t="s">
        <v>403</v>
      </c>
      <c r="AM77" s="130">
        <v>1784869</v>
      </c>
      <c r="AR77" s="166" t="s">
        <v>403</v>
      </c>
      <c r="AS77" s="130">
        <v>2075986</v>
      </c>
      <c r="AX77" s="166" t="s">
        <v>403</v>
      </c>
      <c r="AY77" s="130">
        <v>2091716</v>
      </c>
      <c r="BD77" s="166" t="s">
        <v>403</v>
      </c>
      <c r="BE77" s="130">
        <v>2064340</v>
      </c>
      <c r="BF77" s="130"/>
      <c r="BK77" s="166" t="s">
        <v>403</v>
      </c>
      <c r="BL77" s="130">
        <v>2538563</v>
      </c>
      <c r="BQ77" s="166" t="s">
        <v>403</v>
      </c>
      <c r="BR77" s="130">
        <v>2462868</v>
      </c>
      <c r="BW77" s="166" t="s">
        <v>403</v>
      </c>
      <c r="BX77" s="130">
        <v>2754184</v>
      </c>
      <c r="CC77" s="166" t="s">
        <v>403</v>
      </c>
      <c r="CD77" s="130">
        <v>2474227</v>
      </c>
      <c r="CI77" s="166" t="s">
        <v>403</v>
      </c>
      <c r="CJ77" s="130">
        <v>2678349</v>
      </c>
      <c r="CO77" s="166" t="s">
        <v>403</v>
      </c>
      <c r="CP77" s="130">
        <v>2519526</v>
      </c>
      <c r="CU77" s="166" t="s">
        <v>403</v>
      </c>
      <c r="CV77" s="130">
        <v>2816429</v>
      </c>
      <c r="DA77" s="166" t="s">
        <v>403</v>
      </c>
      <c r="DB77" s="130">
        <v>2730368</v>
      </c>
      <c r="DG77" s="166" t="s">
        <v>403</v>
      </c>
      <c r="DH77" s="130">
        <v>3060217</v>
      </c>
      <c r="DM77" s="166" t="s">
        <v>403</v>
      </c>
      <c r="DN77" s="130">
        <v>2996814</v>
      </c>
      <c r="DS77" s="166" t="s">
        <v>403</v>
      </c>
      <c r="DT77" s="130">
        <v>3249099</v>
      </c>
      <c r="DY77" s="166" t="s">
        <v>403</v>
      </c>
      <c r="DZ77" s="130">
        <v>3134287</v>
      </c>
      <c r="EE77" s="166" t="s">
        <v>403</v>
      </c>
      <c r="EF77" s="130">
        <v>3509029</v>
      </c>
      <c r="EL77" s="166" t="s">
        <v>403</v>
      </c>
      <c r="EM77" s="130">
        <v>4042443</v>
      </c>
      <c r="ER77" s="166" t="s">
        <v>403</v>
      </c>
      <c r="ES77" s="130">
        <v>4710031</v>
      </c>
      <c r="EX77" s="166" t="s">
        <v>403</v>
      </c>
      <c r="EY77" s="130">
        <v>2820331</v>
      </c>
      <c r="FD77" s="166" t="s">
        <v>403</v>
      </c>
      <c r="FE77" s="130">
        <v>3012110</v>
      </c>
      <c r="FJ77" s="166" t="s">
        <v>403</v>
      </c>
      <c r="FK77" s="130">
        <v>3332485</v>
      </c>
      <c r="FP77" s="166" t="s">
        <v>403</v>
      </c>
      <c r="FQ77" s="130">
        <v>3055455</v>
      </c>
      <c r="FV77" s="166" t="s">
        <v>360</v>
      </c>
      <c r="FW77" s="130">
        <v>6124811</v>
      </c>
      <c r="GB77" s="166" t="s">
        <v>403</v>
      </c>
      <c r="GC77" s="130">
        <v>6245993</v>
      </c>
      <c r="GH77" s="166" t="s">
        <v>403</v>
      </c>
      <c r="GI77" s="130">
        <v>6171897</v>
      </c>
      <c r="GO77" s="130">
        <v>7117961</v>
      </c>
      <c r="GT77" s="166" t="s">
        <v>403</v>
      </c>
      <c r="GU77" s="130">
        <v>8018286</v>
      </c>
      <c r="GZ77" s="166" t="s">
        <v>403</v>
      </c>
      <c r="HA77" s="130">
        <v>9187876</v>
      </c>
      <c r="HF77" s="166" t="s">
        <v>403</v>
      </c>
      <c r="HG77" s="130">
        <v>11695068</v>
      </c>
      <c r="HL77" s="166" t="s">
        <v>403</v>
      </c>
      <c r="HM77" s="130">
        <v>13234747</v>
      </c>
      <c r="HS77" s="166" t="s">
        <v>403</v>
      </c>
      <c r="HT77" s="130">
        <v>6417557</v>
      </c>
      <c r="HY77" s="166" t="s">
        <v>403</v>
      </c>
      <c r="HZ77" s="130">
        <v>3797577</v>
      </c>
      <c r="IF77" s="166" t="s">
        <v>403</v>
      </c>
      <c r="IG77" s="166">
        <v>4063177</v>
      </c>
      <c r="IL77" s="166" t="s">
        <v>403</v>
      </c>
      <c r="IM77" s="166">
        <v>4494785</v>
      </c>
      <c r="IR77" s="166" t="s">
        <v>403</v>
      </c>
      <c r="IS77" s="166">
        <v>3543018</v>
      </c>
      <c r="IX77" s="166" t="s">
        <v>403</v>
      </c>
      <c r="IY77" s="166">
        <v>3750982</v>
      </c>
      <c r="JD77" s="166" t="s">
        <v>403</v>
      </c>
      <c r="JE77" s="166">
        <v>3689110</v>
      </c>
      <c r="JJ77" s="166" t="s">
        <v>403</v>
      </c>
      <c r="JK77" s="166">
        <v>4249509</v>
      </c>
      <c r="JP77" s="166" t="s">
        <v>403</v>
      </c>
      <c r="JQ77" s="166">
        <v>4192202</v>
      </c>
      <c r="JW77" s="166" t="s">
        <v>403</v>
      </c>
      <c r="JX77" s="166">
        <v>4134</v>
      </c>
      <c r="KD77" s="166" t="s">
        <v>403</v>
      </c>
      <c r="KE77" s="130">
        <v>22655</v>
      </c>
      <c r="KJ77" s="166" t="s">
        <v>403</v>
      </c>
      <c r="KK77" s="130">
        <v>39529</v>
      </c>
      <c r="KP77" s="166" t="s">
        <v>403</v>
      </c>
      <c r="KQ77" s="130">
        <v>43684</v>
      </c>
      <c r="KV77" s="166" t="s">
        <v>403</v>
      </c>
      <c r="KW77" s="130">
        <v>49305</v>
      </c>
      <c r="LB77" s="166" t="s">
        <v>403</v>
      </c>
      <c r="LC77" s="130">
        <v>52241</v>
      </c>
      <c r="LI77" s="166" t="s">
        <v>403</v>
      </c>
      <c r="LJ77" s="130">
        <v>55875</v>
      </c>
      <c r="LO77" s="166" t="s">
        <v>403</v>
      </c>
      <c r="LP77" s="130">
        <v>63401</v>
      </c>
      <c r="LU77" s="166" t="s">
        <v>403</v>
      </c>
      <c r="LV77" s="130">
        <v>81193</v>
      </c>
      <c r="MB77" s="166" t="s">
        <v>403</v>
      </c>
      <c r="MC77" s="130">
        <v>76059</v>
      </c>
      <c r="MH77" s="166" t="s">
        <v>403</v>
      </c>
      <c r="MI77" s="130">
        <v>80476</v>
      </c>
      <c r="MN77" s="166" t="s">
        <v>403</v>
      </c>
      <c r="MO77" s="130">
        <v>91791</v>
      </c>
      <c r="MT77" s="166" t="s">
        <v>403</v>
      </c>
      <c r="MU77" s="130">
        <v>128026</v>
      </c>
      <c r="MZ77" s="166" t="s">
        <v>403</v>
      </c>
      <c r="NA77" s="130">
        <v>144570</v>
      </c>
      <c r="NF77" s="166" t="s">
        <v>403</v>
      </c>
      <c r="NG77" s="130">
        <v>160193</v>
      </c>
      <c r="NL77" s="166" t="s">
        <v>403</v>
      </c>
      <c r="NM77" s="166">
        <v>76603</v>
      </c>
    </row>
    <row r="78" spans="1:377" s="166" customFormat="1" ht="13.8" x14ac:dyDescent="0.3">
      <c r="B78" s="166" t="s">
        <v>404</v>
      </c>
      <c r="C78" s="153"/>
      <c r="H78" s="166" t="s">
        <v>404</v>
      </c>
      <c r="I78" s="130">
        <v>1109735</v>
      </c>
      <c r="N78" s="166" t="s">
        <v>404</v>
      </c>
      <c r="O78" s="130">
        <v>1219763</v>
      </c>
      <c r="T78" s="166" t="s">
        <v>404</v>
      </c>
      <c r="U78" s="130">
        <v>1462959</v>
      </c>
      <c r="Z78" s="166" t="s">
        <v>404</v>
      </c>
      <c r="AA78" s="130">
        <v>1461728</v>
      </c>
      <c r="AF78" s="166" t="s">
        <v>404</v>
      </c>
      <c r="AG78" s="130">
        <v>1424675</v>
      </c>
      <c r="AL78" s="166" t="s">
        <v>404</v>
      </c>
      <c r="AM78" s="130">
        <v>1318377</v>
      </c>
      <c r="AR78" s="166" t="s">
        <v>404</v>
      </c>
      <c r="AS78" s="130">
        <v>1598726</v>
      </c>
      <c r="AX78" s="166" t="s">
        <v>404</v>
      </c>
      <c r="AY78" s="130">
        <v>1614190</v>
      </c>
      <c r="BD78" s="166" t="s">
        <v>404</v>
      </c>
      <c r="BE78" s="130">
        <v>1637542</v>
      </c>
      <c r="BF78" s="130"/>
      <c r="BK78" s="166" t="s">
        <v>404</v>
      </c>
      <c r="BL78" s="130">
        <v>1702017</v>
      </c>
      <c r="BQ78" s="166" t="s">
        <v>404</v>
      </c>
      <c r="BR78" s="130">
        <v>1819932</v>
      </c>
      <c r="BW78" s="166" t="s">
        <v>404</v>
      </c>
      <c r="BX78" s="130">
        <v>2111334</v>
      </c>
      <c r="CC78" s="166" t="s">
        <v>404</v>
      </c>
      <c r="CD78" s="130">
        <v>1861553</v>
      </c>
      <c r="CI78" s="166" t="s">
        <v>404</v>
      </c>
      <c r="CJ78" s="130">
        <v>1844819</v>
      </c>
      <c r="CO78" s="166" t="s">
        <v>404</v>
      </c>
      <c r="CP78" s="130">
        <v>1864239</v>
      </c>
      <c r="CU78" s="166" t="s">
        <v>404</v>
      </c>
      <c r="CV78" s="130">
        <v>1955188</v>
      </c>
      <c r="DA78" s="166" t="s">
        <v>404</v>
      </c>
      <c r="DB78" s="130">
        <v>2043603</v>
      </c>
      <c r="DG78" s="166" t="s">
        <v>404</v>
      </c>
      <c r="DH78" s="130">
        <v>2116852</v>
      </c>
      <c r="DM78" s="166" t="s">
        <v>404</v>
      </c>
      <c r="DN78" s="130">
        <v>2119134</v>
      </c>
      <c r="DS78" s="166" t="s">
        <v>404</v>
      </c>
      <c r="DT78" s="130">
        <v>2268381</v>
      </c>
      <c r="DY78" s="166" t="s">
        <v>404</v>
      </c>
      <c r="DZ78" s="130">
        <v>2379106</v>
      </c>
      <c r="EE78" s="166" t="s">
        <v>404</v>
      </c>
      <c r="EF78" s="130">
        <v>2426412</v>
      </c>
      <c r="EL78" s="166" t="s">
        <v>404</v>
      </c>
      <c r="EM78" s="130">
        <v>1818762</v>
      </c>
      <c r="ER78" s="166" t="s">
        <v>404</v>
      </c>
      <c r="ES78" s="130">
        <v>1766797</v>
      </c>
      <c r="EX78" s="166" t="s">
        <v>404</v>
      </c>
      <c r="EY78" s="130">
        <v>2189465</v>
      </c>
      <c r="FD78" s="166" t="s">
        <v>404</v>
      </c>
      <c r="FE78" s="130">
        <v>2155368</v>
      </c>
      <c r="FJ78" s="166" t="s">
        <v>404</v>
      </c>
      <c r="FK78" s="130">
        <v>2415869</v>
      </c>
      <c r="FP78" s="166" t="s">
        <v>404</v>
      </c>
      <c r="FQ78" s="130">
        <v>2388902</v>
      </c>
      <c r="FV78" s="166" t="s">
        <v>403</v>
      </c>
      <c r="FW78" s="130">
        <v>2241055</v>
      </c>
      <c r="GB78" s="166" t="s">
        <v>404</v>
      </c>
      <c r="GC78" s="130">
        <v>2241997</v>
      </c>
      <c r="GH78" s="166" t="s">
        <v>404</v>
      </c>
      <c r="GI78" s="130">
        <v>2245723</v>
      </c>
      <c r="GO78" s="130">
        <v>2447191</v>
      </c>
      <c r="GT78" s="166" t="s">
        <v>404</v>
      </c>
      <c r="GU78" s="130">
        <v>3028328</v>
      </c>
      <c r="GZ78" s="166" t="s">
        <v>404</v>
      </c>
      <c r="HA78" s="130">
        <v>3340568</v>
      </c>
      <c r="HF78" s="166" t="s">
        <v>404</v>
      </c>
      <c r="HG78" s="130">
        <v>3909299</v>
      </c>
      <c r="HL78" s="166" t="s">
        <v>404</v>
      </c>
      <c r="HM78" s="130">
        <v>4019865</v>
      </c>
      <c r="HS78" s="166" t="s">
        <v>404</v>
      </c>
      <c r="HT78" s="130">
        <v>13802685</v>
      </c>
      <c r="HY78" s="166" t="s">
        <v>404</v>
      </c>
      <c r="HZ78" s="130">
        <v>15278126</v>
      </c>
      <c r="IF78" s="166" t="s">
        <v>404</v>
      </c>
      <c r="IG78" s="166">
        <v>17685406</v>
      </c>
      <c r="IL78" s="166" t="s">
        <v>404</v>
      </c>
      <c r="IM78" s="166">
        <v>18514434</v>
      </c>
      <c r="IR78" s="166" t="s">
        <v>404</v>
      </c>
      <c r="IS78" s="166">
        <v>16618070</v>
      </c>
      <c r="IX78" s="166" t="s">
        <v>404</v>
      </c>
      <c r="IY78" s="166">
        <v>18490905</v>
      </c>
      <c r="JD78" s="166" t="s">
        <v>404</v>
      </c>
      <c r="JE78" s="166">
        <v>20378706</v>
      </c>
      <c r="JJ78" s="166" t="s">
        <v>404</v>
      </c>
      <c r="JK78" s="166">
        <v>22698139</v>
      </c>
      <c r="JP78" s="166" t="s">
        <v>404</v>
      </c>
      <c r="JQ78" s="166">
        <v>22754589</v>
      </c>
      <c r="JW78" s="166" t="s">
        <v>404</v>
      </c>
      <c r="JX78" s="166">
        <v>24751</v>
      </c>
      <c r="KD78" s="166" t="s">
        <v>404</v>
      </c>
      <c r="KE78" s="130">
        <v>25220</v>
      </c>
      <c r="KJ78" s="166" t="s">
        <v>404</v>
      </c>
      <c r="KK78" s="130">
        <v>21806</v>
      </c>
      <c r="KP78" s="166" t="s">
        <v>404</v>
      </c>
      <c r="KQ78" s="130">
        <v>23208</v>
      </c>
      <c r="KV78" s="166" t="s">
        <v>404</v>
      </c>
      <c r="KW78" s="130">
        <v>28300</v>
      </c>
      <c r="LB78" s="166" t="s">
        <v>404</v>
      </c>
      <c r="LC78" s="130">
        <v>25793</v>
      </c>
      <c r="LI78" s="166" t="s">
        <v>404</v>
      </c>
      <c r="LJ78" s="130">
        <v>31851</v>
      </c>
      <c r="LO78" s="166" t="s">
        <v>404</v>
      </c>
      <c r="LP78" s="130">
        <v>34402</v>
      </c>
      <c r="LU78" s="166" t="s">
        <v>404</v>
      </c>
      <c r="LV78" s="130">
        <v>40612</v>
      </c>
      <c r="MB78" s="166" t="s">
        <v>404</v>
      </c>
      <c r="MC78" s="130">
        <v>38101</v>
      </c>
      <c r="MH78" s="166" t="s">
        <v>404</v>
      </c>
      <c r="MI78" s="130">
        <v>29870</v>
      </c>
      <c r="MN78" s="166" t="s">
        <v>404</v>
      </c>
      <c r="MO78" s="130">
        <v>41117</v>
      </c>
      <c r="MT78" s="166" t="s">
        <v>404</v>
      </c>
      <c r="MU78" s="130">
        <v>34568</v>
      </c>
      <c r="MZ78" s="166" t="s">
        <v>404</v>
      </c>
      <c r="NA78" s="130">
        <v>38699</v>
      </c>
      <c r="NF78" s="166" t="s">
        <v>404</v>
      </c>
      <c r="NG78" s="130">
        <v>41870</v>
      </c>
      <c r="NL78" s="166" t="s">
        <v>404</v>
      </c>
      <c r="NM78" s="166">
        <v>27604</v>
      </c>
    </row>
    <row r="79" spans="1:377" s="166" customFormat="1" x14ac:dyDescent="0.3">
      <c r="A79" s="164" t="s">
        <v>370</v>
      </c>
      <c r="B79" s="166" t="s">
        <v>371</v>
      </c>
      <c r="C79" s="153"/>
      <c r="H79" s="166" t="s">
        <v>371</v>
      </c>
      <c r="I79" s="130">
        <f>ROUND(I77+(I78*I62),0)</f>
        <v>2172679</v>
      </c>
      <c r="N79" s="166" t="s">
        <v>371</v>
      </c>
      <c r="O79" s="130">
        <f>ROUND(O77+(O78*O62),0)</f>
        <v>2161524</v>
      </c>
      <c r="T79" s="166" t="s">
        <v>371</v>
      </c>
      <c r="U79" s="130">
        <f>ROUND(U77+(U78*U62),0)</f>
        <v>2561513</v>
      </c>
      <c r="Z79" s="166" t="s">
        <v>371</v>
      </c>
      <c r="AA79" s="130">
        <f>ROUND(AA77+(AA78*AA62),0)</f>
        <v>2604822</v>
      </c>
      <c r="AF79" s="166" t="s">
        <v>371</v>
      </c>
      <c r="AG79" s="130">
        <f>ROUND(AG77+(AG78*AG62),0)</f>
        <v>2597107</v>
      </c>
      <c r="AL79" s="166" t="s">
        <v>371</v>
      </c>
      <c r="AM79" s="130">
        <f>ROUND(AM77+(AM78*AM62),0)</f>
        <v>2625593</v>
      </c>
      <c r="AR79" s="166" t="s">
        <v>371</v>
      </c>
      <c r="AS79" s="130">
        <f>ROUND(AS77+(AS78*AS62),0)</f>
        <v>3105480</v>
      </c>
      <c r="AX79" s="166" t="s">
        <v>371</v>
      </c>
      <c r="AY79" s="130">
        <f>ROUND(AY77+(AY78*AY62),0)</f>
        <v>3203267</v>
      </c>
      <c r="BD79" s="166" t="s">
        <v>371</v>
      </c>
      <c r="BE79" s="130">
        <f>ROUND(BE77+(BE78*BE62),0)</f>
        <v>3246230</v>
      </c>
      <c r="BF79" s="130"/>
      <c r="BK79" s="166" t="s">
        <v>371</v>
      </c>
      <c r="BL79" s="130">
        <f>ROUND(BL77+(BL78*BL62),0)</f>
        <v>3585850</v>
      </c>
      <c r="BQ79" s="166" t="s">
        <v>371</v>
      </c>
      <c r="BR79" s="130">
        <f>ROUND(BR77+(BR78*BR62),0)</f>
        <v>3741776</v>
      </c>
      <c r="BW79" s="166" t="s">
        <v>371</v>
      </c>
      <c r="BX79" s="130">
        <f>ROUND(BX77+(BX78*BX62),0)</f>
        <v>4250844</v>
      </c>
      <c r="CC79" s="166" t="s">
        <v>371</v>
      </c>
      <c r="CD79" s="130">
        <f>ROUND(CD77+(CD78*CD62),0)</f>
        <v>3723352</v>
      </c>
      <c r="CI79" s="166" t="s">
        <v>371</v>
      </c>
      <c r="CJ79" s="130">
        <f>ROUND(CJ77+(CJ78*CJ62),0)</f>
        <v>3658107</v>
      </c>
      <c r="CO79" s="166" t="s">
        <v>371</v>
      </c>
      <c r="CP79" s="130">
        <f>ROUND(CP77+(CP78*CP62),0)</f>
        <v>3433878</v>
      </c>
      <c r="CU79" s="166" t="s">
        <v>371</v>
      </c>
      <c r="CV79" s="130">
        <f>ROUND(CV77+(CV78*CV62),0)</f>
        <v>3924061</v>
      </c>
      <c r="DA79" s="166" t="s">
        <v>371</v>
      </c>
      <c r="DB79" s="130">
        <f>ROUND(DB77+(DB78*DB62),0)</f>
        <v>3918229</v>
      </c>
      <c r="DG79" s="166" t="s">
        <v>371</v>
      </c>
      <c r="DH79" s="130">
        <f>ROUND(DH77+(DH78*DH62),0)</f>
        <v>4154533</v>
      </c>
      <c r="DM79" s="166" t="s">
        <v>371</v>
      </c>
      <c r="DN79" s="130">
        <f>ROUND(DN77+(DN78*DN62),0)</f>
        <v>4113144</v>
      </c>
      <c r="DS79" s="166" t="s">
        <v>371</v>
      </c>
      <c r="DT79" s="130">
        <f>ROUND(DT77+(DT78*DT62),0)</f>
        <v>4473831</v>
      </c>
      <c r="DY79" s="166" t="s">
        <v>371</v>
      </c>
      <c r="DZ79" s="130">
        <f>ROUND(DZ77+(DZ78*DZ62),0)</f>
        <v>4616222</v>
      </c>
      <c r="EE79" s="166" t="s">
        <v>371</v>
      </c>
      <c r="EF79" s="130">
        <f>ROUND(EF77+(EF78*EF62),0)</f>
        <v>5035192</v>
      </c>
      <c r="EL79" s="166" t="s">
        <v>371</v>
      </c>
      <c r="EM79" s="130">
        <f>ROUND(EM77+(EM78*EM62),0)</f>
        <v>4766729</v>
      </c>
      <c r="ER79" s="166" t="s">
        <v>371</v>
      </c>
      <c r="ES79" s="130">
        <f>ROUND(ES77+(ES78*ES62),0)</f>
        <v>4913750</v>
      </c>
      <c r="EX79" s="166" t="s">
        <v>371</v>
      </c>
      <c r="EY79" s="130">
        <f>ROUND(EY77+(EY78*EY62),0)</f>
        <v>4822529</v>
      </c>
      <c r="FD79" s="166" t="s">
        <v>371</v>
      </c>
      <c r="FE79" s="130">
        <f>ROUND(FE77+(FE78*FE62),0)</f>
        <v>4947936</v>
      </c>
      <c r="FJ79" s="166" t="s">
        <v>371</v>
      </c>
      <c r="FK79" s="130">
        <f>ROUND(FK77+(FK78*FK62),0)</f>
        <v>5675621</v>
      </c>
      <c r="FP79" s="166" t="s">
        <v>371</v>
      </c>
      <c r="FQ79" s="130">
        <f>ROUND(FQ77+(FQ78*FQ62),0)</f>
        <v>5363102</v>
      </c>
      <c r="FV79" s="166" t="s">
        <v>404</v>
      </c>
      <c r="FW79" s="130">
        <f>ROUND(FW77+(FW78*FW62),0)</f>
        <v>6196858</v>
      </c>
      <c r="GB79" s="166" t="s">
        <v>371</v>
      </c>
      <c r="GC79" s="130">
        <f>ROUND(GC77+(GC78*GC62),0)</f>
        <v>6438364</v>
      </c>
      <c r="GH79" s="166" t="s">
        <v>371</v>
      </c>
      <c r="GI79" s="130">
        <f>ROUND(GI77+(GI78*GI62),0)</f>
        <v>6534334</v>
      </c>
      <c r="GO79" s="130">
        <f>ROUND(GO77+(GO78*GO62),0)</f>
        <v>8472436</v>
      </c>
      <c r="GT79" s="166" t="s">
        <v>371</v>
      </c>
      <c r="GU79" s="130">
        <f>ROUND(GU77+(GU78*GU62),0)</f>
        <v>8913385</v>
      </c>
      <c r="GZ79" s="166" t="s">
        <v>371</v>
      </c>
      <c r="HA79" s="130">
        <f>ROUND(HA77+(HA78*HA62),0)</f>
        <v>10487424</v>
      </c>
      <c r="HF79" s="166" t="s">
        <v>371</v>
      </c>
      <c r="HG79" s="130">
        <f>ROUND(HG77+(HG78*HG62),0)</f>
        <v>13351158</v>
      </c>
      <c r="HL79" s="166" t="s">
        <v>371</v>
      </c>
      <c r="HM79" s="130">
        <f>ROUND(HM77+(HM78*HM62),0)</f>
        <v>13821367</v>
      </c>
      <c r="HS79" s="166" t="s">
        <v>371</v>
      </c>
      <c r="HT79" s="130">
        <f>ROUND(HT77+(HT78*HT62),0)</f>
        <v>13359391</v>
      </c>
      <c r="HY79" s="166" t="s">
        <v>371</v>
      </c>
      <c r="HZ79" s="130">
        <f>ROUND(HZ77+(HZ78*HZ62),0)</f>
        <v>15077755</v>
      </c>
      <c r="IF79" s="166" t="s">
        <v>371</v>
      </c>
      <c r="IG79" s="130">
        <f>ROUND(IG77+(IG78*IG62),0)</f>
        <v>17938833</v>
      </c>
      <c r="IL79" s="166" t="s">
        <v>371</v>
      </c>
      <c r="IM79" s="130">
        <f>ROUND(IM77+(IM78*IM62),0)</f>
        <v>19265454</v>
      </c>
      <c r="IR79" s="166" t="s">
        <v>371</v>
      </c>
      <c r="IS79" s="130">
        <f>ROUND(IS77+(IS78*IS62),0)</f>
        <v>17077075</v>
      </c>
      <c r="IX79" s="166" t="s">
        <v>371</v>
      </c>
      <c r="IY79" s="130">
        <f>ROUND(IY77+(IY78*IY62),0)</f>
        <v>20075242</v>
      </c>
      <c r="JD79" s="166" t="s">
        <v>371</v>
      </c>
      <c r="JE79" s="130">
        <f>ROUND(JE77+(JE78*JE62),0)</f>
        <v>21276639</v>
      </c>
      <c r="JJ79" s="166" t="s">
        <v>371</v>
      </c>
      <c r="JK79" s="130">
        <f>ROUND(JK77+(JK78*JK62),0)</f>
        <v>24965052</v>
      </c>
      <c r="JP79" s="166" t="s">
        <v>371</v>
      </c>
      <c r="JQ79" s="130">
        <f>ROUND(JQ77+(JQ78*JQ62),0)</f>
        <v>25082055</v>
      </c>
      <c r="JW79" s="166" t="s">
        <v>371</v>
      </c>
      <c r="JX79" s="130">
        <f>ROUND(JX77+(JX78*JX62),0)</f>
        <v>27628</v>
      </c>
      <c r="KD79" s="166" t="s">
        <v>371</v>
      </c>
      <c r="KE79" s="130">
        <f>ROUND(KE77+(KE78*KE62),0)</f>
        <v>45170</v>
      </c>
      <c r="KJ79" s="166" t="s">
        <v>371</v>
      </c>
      <c r="KK79" s="130">
        <f>ROUND(KK77+(KK78*KK62),0)</f>
        <v>45901</v>
      </c>
      <c r="KP79" s="166" t="s">
        <v>371</v>
      </c>
      <c r="KQ79" s="130">
        <f>ROUND(KQ77+(KQ78*KQ62),0)</f>
        <v>52939</v>
      </c>
      <c r="KV79" s="166" t="s">
        <v>371</v>
      </c>
      <c r="KW79" s="130">
        <f>ROUND(KW77+(KW78*KW62),0)</f>
        <v>65699</v>
      </c>
      <c r="LB79" s="166" t="s">
        <v>371</v>
      </c>
      <c r="LC79" s="130">
        <f>ROUND(LC77+(LC78*LC62),0)</f>
        <v>65131</v>
      </c>
      <c r="LI79" s="166" t="s">
        <v>371</v>
      </c>
      <c r="LJ79" s="130">
        <f>ROUND(LJ77+(LJ78*LJ62),0)</f>
        <v>80729</v>
      </c>
      <c r="LO79" s="166" t="s">
        <v>371</v>
      </c>
      <c r="LP79" s="130">
        <f>ROUND(LP77+(LP78*LP62),0)</f>
        <v>82533</v>
      </c>
      <c r="LU79" s="166" t="s">
        <v>371</v>
      </c>
      <c r="LV79" s="130">
        <f>ROUND(LV77+(LV78*LV62),0)</f>
        <v>98480</v>
      </c>
      <c r="MB79" s="166" t="s">
        <v>371</v>
      </c>
      <c r="MC79" s="130">
        <f>ROUND(MC77+(MC78*MC62),0)</f>
        <v>99885</v>
      </c>
      <c r="MH79" s="166" t="s">
        <v>371</v>
      </c>
      <c r="MI79" s="130">
        <f>ROUND(MI77+(MI78*MI62),0)</f>
        <v>92809</v>
      </c>
      <c r="MN79" s="166" t="s">
        <v>371</v>
      </c>
      <c r="MO79" s="130">
        <f>ROUND(MO77+(MO78*MO62),0)</f>
        <v>128306</v>
      </c>
      <c r="MT79" s="166" t="s">
        <v>371</v>
      </c>
      <c r="MU79" s="130">
        <f>ROUND(MU77+(MU78*MU62),0)</f>
        <v>131282</v>
      </c>
      <c r="MZ79" s="166" t="s">
        <v>371</v>
      </c>
      <c r="NA79" s="130">
        <f>ROUND(NA77+(NA78*NA62),0)</f>
        <v>145898</v>
      </c>
      <c r="NF79" s="166" t="s">
        <v>371</v>
      </c>
      <c r="NG79" s="130">
        <f>ROUND(NG77+(NG78*NG62),0)</f>
        <v>169466</v>
      </c>
      <c r="NL79" s="166" t="s">
        <v>371</v>
      </c>
      <c r="NM79" s="166">
        <f>ROUND(NM77+(NM78*NM62),0)</f>
        <v>100483</v>
      </c>
    </row>
    <row r="80" spans="1:377" s="122" customFormat="1" x14ac:dyDescent="0.3">
      <c r="A80" s="170" t="s">
        <v>422</v>
      </c>
      <c r="B80" s="122" t="s">
        <v>405</v>
      </c>
      <c r="C80" s="202"/>
      <c r="H80" s="122" t="s">
        <v>405</v>
      </c>
      <c r="I80" s="203">
        <f>(I79*100)/I76</f>
        <v>53.147829056416938</v>
      </c>
      <c r="N80" s="122" t="s">
        <v>405</v>
      </c>
      <c r="O80" s="203">
        <f>(O79*100)/O76</f>
        <v>50.03819667258368</v>
      </c>
      <c r="T80" s="122" t="s">
        <v>405</v>
      </c>
      <c r="U80" s="203">
        <f>(U79*100)/U76</f>
        <v>49.095687517261986</v>
      </c>
      <c r="Z80" s="122" t="s">
        <v>405</v>
      </c>
      <c r="AA80" s="203">
        <f>(AA79*100)/AA76</f>
        <v>48.846029793426247</v>
      </c>
      <c r="AF80" s="122" t="s">
        <v>405</v>
      </c>
      <c r="AG80" s="203">
        <f>(AG79*100)/AG76</f>
        <v>48.553312968079894</v>
      </c>
      <c r="AL80" s="122" t="s">
        <v>405</v>
      </c>
      <c r="AM80" s="203">
        <f>(AM79*100)/AM76</f>
        <v>48.047902363825486</v>
      </c>
      <c r="AR80" s="122" t="s">
        <v>405</v>
      </c>
      <c r="AS80" s="203">
        <f>(AS79*100)/AS76</f>
        <v>49.371253710419474</v>
      </c>
      <c r="AX80" s="122" t="s">
        <v>405</v>
      </c>
      <c r="AY80" s="203">
        <f>(AY79*100)/AY76</f>
        <v>48.714703603416588</v>
      </c>
      <c r="BD80" s="122" t="s">
        <v>405</v>
      </c>
      <c r="BE80" s="203">
        <f>(BE79*100)/BE76</f>
        <v>48.104040808778201</v>
      </c>
      <c r="BF80" s="186"/>
      <c r="BK80" s="122" t="s">
        <v>405</v>
      </c>
      <c r="BL80" s="203">
        <f>(BL79*100)/BL76</f>
        <v>48.950028475747565</v>
      </c>
      <c r="BQ80" s="122" t="s">
        <v>405</v>
      </c>
      <c r="BR80" s="203">
        <f>(BR79*100)/BR76</f>
        <v>47.470304227761488</v>
      </c>
      <c r="BW80" s="122" t="s">
        <v>405</v>
      </c>
      <c r="BX80" s="203">
        <f>(BX79*100)/BX76</f>
        <v>48.307823154376834</v>
      </c>
      <c r="CC80" s="122" t="s">
        <v>405</v>
      </c>
      <c r="CD80" s="203">
        <f>(CD79*100)/CD76</f>
        <v>47.69034918254583</v>
      </c>
      <c r="CI80" s="122" t="s">
        <v>405</v>
      </c>
      <c r="CJ80" s="203">
        <f>(CJ79*100)/CJ76</f>
        <v>47.346548216609428</v>
      </c>
      <c r="CO80" s="122" t="s">
        <v>405</v>
      </c>
      <c r="CP80" s="203">
        <f>(CP79*100)/CP76</f>
        <v>46.133067863965756</v>
      </c>
      <c r="CU80" s="122" t="s">
        <v>405</v>
      </c>
      <c r="CV80" s="203">
        <f>(CV79*100)/CV76</f>
        <v>46.021927160525244</v>
      </c>
      <c r="CW80" s="204"/>
      <c r="CX80" s="204"/>
      <c r="DA80" s="122" t="s">
        <v>405</v>
      </c>
      <c r="DB80" s="203">
        <f>(DB79*100)/DB76</f>
        <v>45.352324020291377</v>
      </c>
      <c r="DG80" s="122" t="s">
        <v>405</v>
      </c>
      <c r="DH80" s="203">
        <f>(DH79*100)/DH76</f>
        <v>45.597797801357395</v>
      </c>
      <c r="DM80" s="122" t="s">
        <v>405</v>
      </c>
      <c r="DN80" s="203">
        <f>(DN79*100)/DN76</f>
        <v>45.502959358861077</v>
      </c>
      <c r="DS80" s="122" t="s">
        <v>405</v>
      </c>
      <c r="DT80" s="203">
        <f>(DT79*100)/DT76</f>
        <v>47.07722419086253</v>
      </c>
      <c r="DY80" s="122" t="s">
        <v>405</v>
      </c>
      <c r="DZ80" s="203">
        <f>(DZ79*100)/DZ76</f>
        <v>46.008546852657439</v>
      </c>
      <c r="EE80" s="122" t="s">
        <v>405</v>
      </c>
      <c r="EF80" s="203">
        <f>(EF79*100)/EF76</f>
        <v>46.113896156015265</v>
      </c>
      <c r="EL80" s="122" t="s">
        <v>405</v>
      </c>
      <c r="EM80" s="203">
        <f>(EM79*100)/EM76</f>
        <v>44.229835634182599</v>
      </c>
      <c r="ER80" s="122" t="s">
        <v>405</v>
      </c>
      <c r="ES80" s="203">
        <f>(ES79*100)/ES76</f>
        <v>44.37445274142231</v>
      </c>
      <c r="EX80" s="122" t="s">
        <v>405</v>
      </c>
      <c r="EY80" s="203">
        <f>(EY79*100)/EY76</f>
        <v>45.531771543951606</v>
      </c>
      <c r="FD80" s="122" t="s">
        <v>405</v>
      </c>
      <c r="FE80" s="203">
        <f>(FE79*100)/FE76</f>
        <v>45.004622401968149</v>
      </c>
      <c r="FJ80" s="122" t="s">
        <v>405</v>
      </c>
      <c r="FK80" s="203">
        <f>(FK79*100)/FK76</f>
        <v>43.91180163600179</v>
      </c>
      <c r="FP80" s="122" t="s">
        <v>405</v>
      </c>
      <c r="FQ80" s="203">
        <f>(FQ79*100)/FQ76</f>
        <v>44.653597335455707</v>
      </c>
      <c r="FV80" s="166" t="s">
        <v>371</v>
      </c>
      <c r="FW80" s="203">
        <f>(FW79*100)/FW76</f>
        <v>42.565796125702555</v>
      </c>
      <c r="GB80" s="122" t="s">
        <v>405</v>
      </c>
      <c r="GC80" s="203">
        <f>(GC79*100)/GC76</f>
        <v>40.598994906936575</v>
      </c>
      <c r="GH80" s="122" t="s">
        <v>405</v>
      </c>
      <c r="GI80" s="203">
        <f>(GI79*100)/GI76</f>
        <v>39.97548735911716</v>
      </c>
      <c r="GO80" s="203">
        <f>(GO79*100)/GO76</f>
        <v>41.203799055444705</v>
      </c>
      <c r="GT80" s="122" t="s">
        <v>405</v>
      </c>
      <c r="GU80" s="203">
        <f>(GU79*100)/GU76</f>
        <v>42.681515981198153</v>
      </c>
      <c r="GZ80" s="122" t="s">
        <v>405</v>
      </c>
      <c r="HA80" s="203">
        <f>(HA79*100)/HA76</f>
        <v>47.577007375249458</v>
      </c>
      <c r="HF80" s="122" t="s">
        <v>405</v>
      </c>
      <c r="HG80" s="203">
        <f>(HG79*100)/HG76</f>
        <v>49.443677259521721</v>
      </c>
      <c r="HL80" s="122" t="s">
        <v>405</v>
      </c>
      <c r="HM80" s="203">
        <f>(HM79*100)/HM76</f>
        <v>49.625784271051202</v>
      </c>
      <c r="HN80" s="204"/>
      <c r="HS80" s="122" t="s">
        <v>405</v>
      </c>
      <c r="HT80" s="203">
        <f>(HT79*100)/HT76</f>
        <v>41.456426301217817</v>
      </c>
      <c r="HY80" s="122" t="s">
        <v>405</v>
      </c>
      <c r="HZ80" s="203">
        <f>(HZ79*100)/HZ76</f>
        <v>43.464299312285483</v>
      </c>
      <c r="IA80" s="204"/>
      <c r="IB80" s="204"/>
      <c r="IC80" s="204"/>
      <c r="ID80" s="204"/>
      <c r="IE80" s="204"/>
      <c r="IF80" s="122" t="s">
        <v>405</v>
      </c>
      <c r="IG80" s="203">
        <f>(IG79*100)/IG76</f>
        <v>43.179439646055762</v>
      </c>
      <c r="IH80" s="204"/>
      <c r="II80" s="204"/>
      <c r="IJ80" s="204"/>
      <c r="IK80" s="204"/>
      <c r="IL80" s="122" t="s">
        <v>405</v>
      </c>
      <c r="IM80" s="203">
        <f>(IM79*100)/IM76</f>
        <v>43.090959684967665</v>
      </c>
      <c r="IN80" s="204"/>
      <c r="IO80" s="204"/>
      <c r="IP80" s="204"/>
      <c r="IQ80" s="204"/>
      <c r="IR80" s="122" t="s">
        <v>405</v>
      </c>
      <c r="IS80" s="203">
        <f>(IS79*100)/IS76</f>
        <v>42.69760092642661</v>
      </c>
      <c r="IT80" s="204"/>
      <c r="IU80" s="204"/>
      <c r="IV80" s="204"/>
      <c r="IW80" s="204"/>
      <c r="IX80" s="122" t="s">
        <v>405</v>
      </c>
      <c r="IY80" s="203">
        <f>(IY79*100)/IY76</f>
        <v>44.932448598905637</v>
      </c>
      <c r="IZ80" s="204"/>
      <c r="JA80" s="204"/>
      <c r="JB80" s="204"/>
      <c r="JC80" s="204"/>
      <c r="JD80" s="122" t="s">
        <v>405</v>
      </c>
      <c r="JE80" s="203">
        <f>(JE79*100)/JE76</f>
        <v>46.608642883434776</v>
      </c>
      <c r="JF80" s="204"/>
      <c r="JG80" s="204"/>
      <c r="JH80" s="204"/>
      <c r="JI80" s="204"/>
      <c r="JJ80" s="122" t="s">
        <v>405</v>
      </c>
      <c r="JK80" s="203">
        <f>(JK79*100)/JK76</f>
        <v>46.679828611995902</v>
      </c>
      <c r="JL80" s="204"/>
      <c r="JM80" s="204"/>
      <c r="JN80" s="204"/>
      <c r="JO80" s="204"/>
      <c r="JP80" s="122" t="s">
        <v>405</v>
      </c>
      <c r="JQ80" s="203">
        <f>(JQ79*100)/JQ76</f>
        <v>46.632886870560128</v>
      </c>
      <c r="JW80" s="122" t="s">
        <v>405</v>
      </c>
      <c r="JX80" s="203">
        <f>(JX79*100)/JX76</f>
        <v>47.276647444343673</v>
      </c>
      <c r="JY80" s="204"/>
      <c r="JZ80" s="204"/>
      <c r="KA80" s="204"/>
      <c r="KD80" s="122" t="s">
        <v>405</v>
      </c>
      <c r="KE80" s="203">
        <f>(KE79*100)/KE76</f>
        <v>38.691164503833143</v>
      </c>
      <c r="KF80" s="204"/>
      <c r="KG80" s="204"/>
      <c r="KJ80" s="122" t="s">
        <v>405</v>
      </c>
      <c r="KK80" s="203">
        <f>(KK79*100)/KK76</f>
        <v>37.660195927208285</v>
      </c>
      <c r="KL80" s="204"/>
      <c r="KM80" s="204"/>
      <c r="KP80" s="122" t="s">
        <v>405</v>
      </c>
      <c r="KQ80" s="203">
        <f>(KQ79*100)/KQ76</f>
        <v>37.789278321079308</v>
      </c>
      <c r="KR80" s="122">
        <v>37.788564494253691</v>
      </c>
      <c r="KV80" s="122" t="s">
        <v>405</v>
      </c>
      <c r="KW80" s="203">
        <f>(KW79*100)/KW76</f>
        <v>37.024367702087375</v>
      </c>
      <c r="LB80" s="122" t="s">
        <v>405</v>
      </c>
      <c r="LC80" s="203">
        <f>(LC79*100)/LC76</f>
        <v>38.622468645299016</v>
      </c>
      <c r="LD80" s="204"/>
      <c r="LI80" s="122" t="s">
        <v>405</v>
      </c>
      <c r="LJ80" s="203">
        <f>(LJ79*100)/LJ76</f>
        <v>39.093757415218327</v>
      </c>
      <c r="LK80" s="204">
        <v>39.093273156062196</v>
      </c>
      <c r="LO80" s="122" t="s">
        <v>405</v>
      </c>
      <c r="LP80" s="203">
        <f>(LP79*100)/LP76</f>
        <v>41.00672241351041</v>
      </c>
      <c r="LU80" s="122" t="s">
        <v>405</v>
      </c>
      <c r="LV80" s="203">
        <f>(LV79*100)/LV76</f>
        <v>44.170546390735311</v>
      </c>
      <c r="LW80" s="204"/>
      <c r="MB80" s="122" t="s">
        <v>405</v>
      </c>
      <c r="MC80" s="203">
        <f>(MC79*100)/MC76</f>
        <v>47.361084110554238</v>
      </c>
      <c r="MH80" s="122" t="s">
        <v>405</v>
      </c>
      <c r="MI80" s="203">
        <f>(MI79*100)/MI76</f>
        <v>42.266407384974109</v>
      </c>
      <c r="MN80" s="122" t="s">
        <v>405</v>
      </c>
      <c r="MO80" s="203">
        <f>(MO79*100)/MO76</f>
        <v>46.027902438324418</v>
      </c>
      <c r="MT80" s="122" t="s">
        <v>405</v>
      </c>
      <c r="MU80" s="203">
        <f>(MU79*100)/MU76</f>
        <v>46.002845348975747</v>
      </c>
      <c r="MZ80" s="122" t="s">
        <v>405</v>
      </c>
      <c r="NA80" s="203">
        <f>(NA79*100)/NA76</f>
        <v>49.293861664459278</v>
      </c>
      <c r="NF80" s="122" t="s">
        <v>405</v>
      </c>
      <c r="NG80" s="203">
        <f>(NG79*100)/NG76</f>
        <v>50.138463177079018</v>
      </c>
      <c r="NL80" s="122" t="s">
        <v>405</v>
      </c>
      <c r="NM80" s="204">
        <f>(NM79*100)/NM76</f>
        <v>49.006296301715267</v>
      </c>
    </row>
    <row r="81" spans="1:377" s="166" customFormat="1" ht="13.8" x14ac:dyDescent="0.3">
      <c r="C81" s="153"/>
      <c r="I81" s="130"/>
      <c r="O81" s="130"/>
      <c r="U81" s="130"/>
      <c r="AA81" s="130"/>
      <c r="AG81" s="130"/>
      <c r="AM81" s="130"/>
      <c r="AS81" s="130"/>
      <c r="AY81" s="130"/>
      <c r="BE81" s="130"/>
      <c r="BF81" s="130"/>
      <c r="BL81" s="130"/>
      <c r="BR81" s="130"/>
      <c r="BX81" s="130"/>
      <c r="CD81" s="130"/>
      <c r="CJ81" s="130"/>
      <c r="CP81" s="130"/>
      <c r="CV81" s="130"/>
      <c r="DB81" s="130"/>
      <c r="DH81" s="130"/>
      <c r="DN81" s="130"/>
      <c r="DT81" s="130"/>
      <c r="DZ81" s="130"/>
      <c r="EF81" s="130"/>
      <c r="EM81" s="130"/>
      <c r="ES81" s="130"/>
      <c r="EY81" s="130"/>
      <c r="FE81" s="130"/>
      <c r="FK81" s="130"/>
      <c r="FQ81" s="130"/>
      <c r="FV81" s="122" t="s">
        <v>405</v>
      </c>
      <c r="FW81" s="130"/>
      <c r="GC81" s="130"/>
      <c r="GI81" s="130"/>
      <c r="GO81" s="130"/>
      <c r="GU81" s="130"/>
      <c r="HA81" s="130"/>
      <c r="HG81" s="130"/>
      <c r="HM81" s="130"/>
      <c r="HT81" s="130"/>
      <c r="HZ81" s="130"/>
      <c r="IG81" s="130"/>
      <c r="IM81" s="130"/>
      <c r="IS81" s="130"/>
      <c r="IY81" s="130"/>
      <c r="JE81" s="130"/>
      <c r="JK81" s="130"/>
      <c r="JQ81" s="130"/>
      <c r="JX81" s="130"/>
      <c r="KE81" s="130"/>
      <c r="KK81" s="130"/>
      <c r="KQ81" s="130"/>
      <c r="KW81" s="130"/>
      <c r="LC81" s="130"/>
      <c r="LJ81" s="130"/>
      <c r="LP81" s="130"/>
      <c r="LV81" s="130"/>
      <c r="MC81" s="130"/>
      <c r="MI81" s="130"/>
      <c r="MO81" s="130"/>
      <c r="MU81" s="130"/>
      <c r="NA81" s="130"/>
      <c r="NG81" s="130"/>
    </row>
    <row r="82" spans="1:377" s="166" customFormat="1" ht="13.8" x14ac:dyDescent="0.3">
      <c r="B82" s="166" t="s">
        <v>406</v>
      </c>
      <c r="C82" s="153"/>
      <c r="H82" s="166" t="s">
        <v>406</v>
      </c>
      <c r="I82" s="130">
        <v>12644046</v>
      </c>
      <c r="N82" s="166" t="s">
        <v>406</v>
      </c>
      <c r="O82" s="130">
        <v>14033355</v>
      </c>
      <c r="T82" s="166" t="s">
        <v>406</v>
      </c>
      <c r="U82" s="130">
        <v>16426493</v>
      </c>
      <c r="Z82" s="166" t="s">
        <v>406</v>
      </c>
      <c r="AA82" s="130">
        <v>16929232</v>
      </c>
      <c r="AF82" s="166" t="s">
        <v>406</v>
      </c>
      <c r="AG82" s="130">
        <v>17332259</v>
      </c>
      <c r="AL82" s="166" t="s">
        <v>406</v>
      </c>
      <c r="AM82" s="130">
        <v>17308838</v>
      </c>
      <c r="AR82" s="166" t="s">
        <v>406</v>
      </c>
      <c r="AS82" s="130">
        <v>19706885</v>
      </c>
      <c r="AX82" s="166" t="s">
        <v>406</v>
      </c>
      <c r="AY82" s="130">
        <v>20677427</v>
      </c>
      <c r="BD82" s="166" t="s">
        <v>406</v>
      </c>
      <c r="BE82" s="130">
        <v>21595668</v>
      </c>
      <c r="BF82" s="130"/>
      <c r="BK82" s="166" t="s">
        <v>406</v>
      </c>
      <c r="BL82" s="130">
        <v>23716396</v>
      </c>
      <c r="BQ82" s="166" t="s">
        <v>406</v>
      </c>
      <c r="BR82" s="130">
        <v>25214450</v>
      </c>
      <c r="BW82" s="166" t="s">
        <v>406</v>
      </c>
      <c r="BX82" s="130">
        <v>27507441</v>
      </c>
      <c r="CC82" s="166" t="s">
        <v>406</v>
      </c>
      <c r="CD82" s="130">
        <v>24578661</v>
      </c>
      <c r="CI82" s="166" t="s">
        <v>406</v>
      </c>
      <c r="CJ82" s="130">
        <v>24744545</v>
      </c>
      <c r="CO82" s="166" t="s">
        <v>406</v>
      </c>
      <c r="CP82" s="130">
        <v>15445016</v>
      </c>
      <c r="CU82" s="166" t="s">
        <v>406</v>
      </c>
      <c r="CV82" s="130">
        <v>17268950</v>
      </c>
      <c r="DA82" s="166" t="s">
        <v>406</v>
      </c>
      <c r="DB82" s="130">
        <v>27141426</v>
      </c>
      <c r="DG82" s="166" t="s">
        <v>406</v>
      </c>
      <c r="DH82" s="130">
        <v>29381422</v>
      </c>
      <c r="DM82" s="166" t="s">
        <v>406</v>
      </c>
      <c r="DN82" s="130">
        <v>28496502</v>
      </c>
      <c r="DS82" s="166" t="s">
        <v>406</v>
      </c>
      <c r="DT82" s="130">
        <v>29791566</v>
      </c>
      <c r="DY82" s="166" t="s">
        <v>406</v>
      </c>
      <c r="DZ82" s="130">
        <v>31907676</v>
      </c>
      <c r="EE82" s="166" t="s">
        <v>406</v>
      </c>
      <c r="EF82" s="130">
        <v>33677792</v>
      </c>
      <c r="EL82" s="166" t="s">
        <v>406</v>
      </c>
      <c r="EM82" s="130">
        <v>30815857</v>
      </c>
      <c r="ER82" s="166" t="s">
        <v>406</v>
      </c>
      <c r="ES82" s="130">
        <v>31433082</v>
      </c>
      <c r="EX82" s="166" t="s">
        <v>406</v>
      </c>
      <c r="EY82" s="130">
        <v>30748223</v>
      </c>
      <c r="FD82" s="166" t="s">
        <v>406</v>
      </c>
      <c r="FE82" s="130">
        <v>32170782</v>
      </c>
      <c r="FJ82" s="166" t="s">
        <v>406</v>
      </c>
      <c r="FK82" s="130">
        <v>37616592</v>
      </c>
      <c r="FP82" s="166" t="s">
        <v>406</v>
      </c>
      <c r="FQ82" s="130">
        <v>35505624</v>
      </c>
      <c r="FV82" s="166" t="s">
        <v>406</v>
      </c>
      <c r="FW82" s="130">
        <v>41722895</v>
      </c>
      <c r="GB82" s="166" t="s">
        <v>406</v>
      </c>
      <c r="GC82" s="130">
        <v>45639603</v>
      </c>
      <c r="GH82" s="166" t="s">
        <v>406</v>
      </c>
      <c r="GI82" s="130">
        <v>47034300</v>
      </c>
      <c r="GN82" s="166" t="s">
        <v>406</v>
      </c>
      <c r="GO82" s="130">
        <v>52485506</v>
      </c>
      <c r="GT82" s="166" t="s">
        <v>406</v>
      </c>
      <c r="GU82" s="130">
        <v>58100126</v>
      </c>
      <c r="GZ82" s="166" t="s">
        <v>406</v>
      </c>
      <c r="HA82" s="130">
        <v>74944661</v>
      </c>
      <c r="HF82" s="166" t="s">
        <v>406</v>
      </c>
      <c r="HG82" s="130">
        <v>90397148</v>
      </c>
      <c r="HL82" s="166" t="s">
        <v>406</v>
      </c>
      <c r="HM82" s="130">
        <v>93050801</v>
      </c>
      <c r="HS82" s="166" t="s">
        <v>406</v>
      </c>
      <c r="HT82" s="130">
        <v>90218052</v>
      </c>
      <c r="HY82" s="166" t="s">
        <v>406</v>
      </c>
      <c r="HZ82" s="130">
        <v>99167331</v>
      </c>
      <c r="IF82" s="166" t="s">
        <v>406</v>
      </c>
      <c r="IG82" s="166">
        <v>117491769</v>
      </c>
      <c r="IL82" s="166" t="s">
        <v>406</v>
      </c>
      <c r="IM82" s="166">
        <v>126281270</v>
      </c>
      <c r="IR82" s="166" t="s">
        <v>406</v>
      </c>
      <c r="IS82" s="166">
        <v>110173845</v>
      </c>
      <c r="IX82" s="166" t="s">
        <v>406</v>
      </c>
      <c r="IY82" s="166">
        <v>133693828</v>
      </c>
      <c r="JD82" s="166" t="s">
        <v>406</v>
      </c>
      <c r="JE82" s="166">
        <v>134041823</v>
      </c>
      <c r="JJ82" s="166" t="s">
        <v>406</v>
      </c>
      <c r="JK82" s="166">
        <v>140277564</v>
      </c>
      <c r="JP82" s="166" t="s">
        <v>406</v>
      </c>
      <c r="JQ82" s="166">
        <v>159451318</v>
      </c>
      <c r="JW82" s="166" t="s">
        <v>406</v>
      </c>
      <c r="JX82" s="166">
        <v>171041</v>
      </c>
      <c r="KD82" s="166" t="s">
        <v>406</v>
      </c>
      <c r="KE82" s="130">
        <v>339383</v>
      </c>
      <c r="KJ82" s="166" t="s">
        <v>406</v>
      </c>
      <c r="KK82" s="130">
        <v>367235</v>
      </c>
      <c r="KP82" s="166" t="s">
        <v>406</v>
      </c>
      <c r="KQ82" s="166">
        <v>411028</v>
      </c>
      <c r="KV82" s="166" t="s">
        <v>406</v>
      </c>
      <c r="KW82" s="130">
        <v>511875</v>
      </c>
      <c r="LB82" s="166" t="s">
        <v>406</v>
      </c>
      <c r="LC82" s="130">
        <v>487956</v>
      </c>
      <c r="LI82" s="166" t="s">
        <v>406</v>
      </c>
      <c r="LJ82" s="130">
        <v>643319</v>
      </c>
      <c r="LO82" s="166" t="s">
        <v>406</v>
      </c>
      <c r="LP82" s="130">
        <v>567391</v>
      </c>
      <c r="LU82" s="166" t="s">
        <v>406</v>
      </c>
      <c r="LV82" s="130">
        <v>639352</v>
      </c>
      <c r="MB82" s="166" t="s">
        <v>406</v>
      </c>
      <c r="MC82" s="130">
        <v>598537</v>
      </c>
      <c r="MH82" s="166" t="s">
        <v>406</v>
      </c>
      <c r="MI82" s="130">
        <v>625635</v>
      </c>
      <c r="MN82" s="166" t="s">
        <v>406</v>
      </c>
      <c r="MO82" s="130">
        <v>748970</v>
      </c>
      <c r="MT82" s="166" t="s">
        <v>406</v>
      </c>
      <c r="MU82" s="130">
        <v>755926</v>
      </c>
      <c r="MZ82" s="166" t="s">
        <v>406</v>
      </c>
      <c r="NA82" s="130">
        <v>781866</v>
      </c>
      <c r="NF82" s="166" t="s">
        <v>406</v>
      </c>
      <c r="NG82" s="130">
        <v>954470</v>
      </c>
      <c r="NL82" s="166" t="s">
        <v>406</v>
      </c>
      <c r="NM82" s="166">
        <v>639313</v>
      </c>
    </row>
    <row r="83" spans="1:377" s="166" customFormat="1" ht="13.8" x14ac:dyDescent="0.3">
      <c r="B83" s="166" t="s">
        <v>407</v>
      </c>
      <c r="C83" s="153"/>
      <c r="H83" s="166" t="s">
        <v>407</v>
      </c>
      <c r="I83" s="130">
        <v>2648146</v>
      </c>
      <c r="N83" s="166" t="s">
        <v>407</v>
      </c>
      <c r="O83" s="130">
        <v>2911302</v>
      </c>
      <c r="T83" s="166" t="s">
        <v>407</v>
      </c>
      <c r="U83" s="130">
        <v>3209877</v>
      </c>
      <c r="Z83" s="166" t="s">
        <v>407</v>
      </c>
      <c r="AA83" s="130">
        <v>3449573</v>
      </c>
      <c r="AF83" s="166" t="s">
        <v>407</v>
      </c>
      <c r="AG83" s="130">
        <v>3916493</v>
      </c>
      <c r="AL83" s="166" t="s">
        <v>407</v>
      </c>
      <c r="AM83" s="130">
        <v>3515117</v>
      </c>
      <c r="AR83" s="166" t="s">
        <v>407</v>
      </c>
      <c r="AS83" s="130">
        <v>4096327</v>
      </c>
      <c r="AX83" s="166" t="s">
        <v>407</v>
      </c>
      <c r="AY83" s="130">
        <v>4612454</v>
      </c>
      <c r="BD83" s="166" t="s">
        <v>407</v>
      </c>
      <c r="BE83" s="130">
        <v>4396277</v>
      </c>
      <c r="BF83" s="130"/>
      <c r="BK83" s="166" t="s">
        <v>407</v>
      </c>
      <c r="BL83" s="130">
        <v>4463150</v>
      </c>
      <c r="BQ83" s="166" t="s">
        <v>407</v>
      </c>
      <c r="BR83" s="130">
        <v>5469113</v>
      </c>
      <c r="BW83" s="166" t="s">
        <v>407</v>
      </c>
      <c r="BX83" s="130">
        <v>6112893</v>
      </c>
      <c r="CC83" s="166" t="s">
        <v>407</v>
      </c>
      <c r="CD83" s="130">
        <v>5546638</v>
      </c>
      <c r="CI83" s="166" t="s">
        <v>407</v>
      </c>
      <c r="CJ83" s="130">
        <v>5382829</v>
      </c>
      <c r="CO83" s="166" t="s">
        <v>407</v>
      </c>
      <c r="CP83" s="130">
        <v>8386651</v>
      </c>
      <c r="CU83" s="166" t="s">
        <v>407</v>
      </c>
      <c r="CV83" s="130">
        <v>10437928</v>
      </c>
      <c r="DA83" s="166" t="s">
        <v>407</v>
      </c>
      <c r="DB83" s="130">
        <v>5443092</v>
      </c>
      <c r="DG83" s="166" t="s">
        <v>407</v>
      </c>
      <c r="DH83" s="130">
        <v>6046193</v>
      </c>
      <c r="DM83" s="166" t="s">
        <v>407</v>
      </c>
      <c r="DN83" s="130">
        <v>6572494</v>
      </c>
      <c r="DS83" s="166" t="s">
        <v>407</v>
      </c>
      <c r="DT83" s="130">
        <v>6489192</v>
      </c>
      <c r="DY83" s="166" t="s">
        <v>407</v>
      </c>
      <c r="DZ83" s="130">
        <v>7326700</v>
      </c>
      <c r="EE83" s="166" t="s">
        <v>407</v>
      </c>
      <c r="EF83" s="130">
        <v>7050216</v>
      </c>
      <c r="EL83" s="166" t="s">
        <v>407</v>
      </c>
      <c r="EM83" s="130">
        <v>6397379</v>
      </c>
      <c r="ER83" s="166" t="s">
        <v>407</v>
      </c>
      <c r="ES83" s="130">
        <v>6135853</v>
      </c>
      <c r="EX83" s="166" t="s">
        <v>407</v>
      </c>
      <c r="EY83" s="130">
        <v>6383723</v>
      </c>
      <c r="FD83" s="166" t="s">
        <v>407</v>
      </c>
      <c r="FE83" s="130">
        <v>6117472</v>
      </c>
      <c r="FJ83" s="166" t="s">
        <v>407</v>
      </c>
      <c r="FK83" s="130">
        <v>7315402</v>
      </c>
      <c r="FP83" s="166" t="s">
        <v>407</v>
      </c>
      <c r="FQ83" s="130">
        <v>7649740</v>
      </c>
      <c r="FV83" s="166" t="s">
        <v>407</v>
      </c>
      <c r="FW83" s="130">
        <v>9823450</v>
      </c>
      <c r="GB83" s="166" t="s">
        <v>407</v>
      </c>
      <c r="GC83" s="130">
        <v>9820392</v>
      </c>
      <c r="GH83" s="166" t="s">
        <v>407</v>
      </c>
      <c r="GI83" s="130">
        <v>10701718</v>
      </c>
      <c r="GN83" s="166" t="s">
        <v>407</v>
      </c>
      <c r="GO83" s="130">
        <v>12773164</v>
      </c>
      <c r="GT83" s="166" t="s">
        <v>407</v>
      </c>
      <c r="GU83" s="130">
        <v>13784046</v>
      </c>
      <c r="GZ83" s="166" t="s">
        <v>407</v>
      </c>
      <c r="HA83" s="130">
        <v>12519236</v>
      </c>
      <c r="HF83" s="166" t="s">
        <v>407</v>
      </c>
      <c r="HG83" s="130">
        <v>16200835</v>
      </c>
      <c r="HL83" s="166" t="s">
        <v>407</v>
      </c>
      <c r="HM83" s="130">
        <v>16541910</v>
      </c>
      <c r="HS83" s="166" t="s">
        <v>407</v>
      </c>
      <c r="HT83" s="130">
        <v>14273638</v>
      </c>
      <c r="HY83" s="166" t="s">
        <v>407</v>
      </c>
      <c r="HZ83" s="130">
        <v>11462548</v>
      </c>
      <c r="IF83" s="166" t="s">
        <v>407</v>
      </c>
      <c r="IG83" s="166">
        <v>12909234</v>
      </c>
      <c r="IL83" s="166" t="s">
        <v>407</v>
      </c>
      <c r="IM83" s="166">
        <v>14229387</v>
      </c>
      <c r="IR83" s="166" t="s">
        <v>407</v>
      </c>
      <c r="IS83" s="166">
        <v>12532319</v>
      </c>
      <c r="IX83" s="166" t="s">
        <v>407</v>
      </c>
      <c r="IY83" s="166">
        <v>22688896</v>
      </c>
      <c r="JD83" s="166" t="s">
        <v>407</v>
      </c>
      <c r="JE83" s="166">
        <v>22151606</v>
      </c>
      <c r="JJ83" s="166" t="s">
        <v>407</v>
      </c>
      <c r="JK83" s="166">
        <v>29023546</v>
      </c>
      <c r="JP83" s="166" t="s">
        <v>407</v>
      </c>
      <c r="JQ83" s="166">
        <v>27557054</v>
      </c>
      <c r="JW83" s="166" t="s">
        <v>407</v>
      </c>
      <c r="JX83" s="166">
        <v>30099</v>
      </c>
      <c r="KD83" s="166" t="s">
        <v>407</v>
      </c>
      <c r="KE83" s="130">
        <v>44573</v>
      </c>
      <c r="KJ83" s="166" t="s">
        <v>407</v>
      </c>
      <c r="KK83" s="130">
        <v>37301</v>
      </c>
      <c r="KP83" s="166" t="s">
        <v>407</v>
      </c>
      <c r="KQ83" s="130">
        <v>41093</v>
      </c>
      <c r="KV83" s="166" t="s">
        <v>407</v>
      </c>
      <c r="KW83" s="130">
        <v>52381</v>
      </c>
      <c r="LB83" s="166" t="s">
        <v>407</v>
      </c>
      <c r="LC83" s="130">
        <v>50376</v>
      </c>
      <c r="LI83" s="166" t="s">
        <v>407</v>
      </c>
      <c r="LJ83" s="130">
        <v>55674</v>
      </c>
      <c r="LO83" s="166" t="s">
        <v>407</v>
      </c>
      <c r="LP83" s="130">
        <v>59223</v>
      </c>
      <c r="LU83" s="166" t="s">
        <v>407</v>
      </c>
      <c r="LV83" s="130">
        <v>64294</v>
      </c>
      <c r="MB83" s="166" t="s">
        <v>407</v>
      </c>
      <c r="MC83" s="130">
        <v>60440</v>
      </c>
      <c r="MH83" s="166" t="s">
        <v>407</v>
      </c>
      <c r="MI83" s="130">
        <v>44469</v>
      </c>
      <c r="MN83" s="166" t="s">
        <v>407</v>
      </c>
      <c r="MO83" s="130">
        <v>55171</v>
      </c>
      <c r="MT83" s="166" t="s">
        <v>407</v>
      </c>
      <c r="MU83" s="130">
        <v>66695</v>
      </c>
      <c r="MZ83" s="166" t="s">
        <v>407</v>
      </c>
      <c r="NA83" s="130">
        <v>68423</v>
      </c>
      <c r="NF83" s="166" t="s">
        <v>407</v>
      </c>
      <c r="NG83" s="130">
        <v>68799</v>
      </c>
      <c r="NL83" s="166" t="s">
        <v>407</v>
      </c>
      <c r="NM83" s="166">
        <v>37464</v>
      </c>
    </row>
    <row r="84" spans="1:377" s="166" customFormat="1" x14ac:dyDescent="0.3">
      <c r="A84" s="164" t="s">
        <v>420</v>
      </c>
      <c r="B84" s="122" t="s">
        <v>408</v>
      </c>
      <c r="C84" s="202"/>
      <c r="D84" s="122"/>
      <c r="E84" s="122"/>
      <c r="F84" s="122"/>
      <c r="G84" s="122"/>
      <c r="H84" s="122" t="s">
        <v>408</v>
      </c>
      <c r="I84" s="130">
        <f>ROUND(I82+(I83*I67),0)</f>
        <v>13581311</v>
      </c>
      <c r="J84" s="122"/>
      <c r="K84" s="122"/>
      <c r="L84" s="122"/>
      <c r="M84" s="122"/>
      <c r="N84" s="122" t="s">
        <v>408</v>
      </c>
      <c r="O84" s="130">
        <f>ROUND(O82+(O83*O67),0)</f>
        <v>14033355</v>
      </c>
      <c r="P84" s="122"/>
      <c r="Q84" s="122"/>
      <c r="R84" s="122"/>
      <c r="S84" s="122"/>
      <c r="T84" s="122" t="s">
        <v>408</v>
      </c>
      <c r="U84" s="130">
        <f>ROUND(U82+(U83*U67),0)</f>
        <v>17314017</v>
      </c>
      <c r="V84" s="122"/>
      <c r="W84" s="122"/>
      <c r="X84" s="122"/>
      <c r="Y84" s="122"/>
      <c r="Z84" s="122" t="s">
        <v>408</v>
      </c>
      <c r="AA84" s="130">
        <f>ROUND(AA82+(AA83*AA67),0)</f>
        <v>17543139</v>
      </c>
      <c r="AB84" s="122"/>
      <c r="AC84" s="122"/>
      <c r="AD84" s="122"/>
      <c r="AE84" s="122"/>
      <c r="AF84" s="122" t="s">
        <v>408</v>
      </c>
      <c r="AG84" s="130">
        <f>ROUND(AG82+(AG83*AG67),0)</f>
        <v>18530589</v>
      </c>
      <c r="AH84" s="122"/>
      <c r="AI84" s="122"/>
      <c r="AJ84" s="122"/>
      <c r="AK84" s="122"/>
      <c r="AL84" s="122" t="s">
        <v>408</v>
      </c>
      <c r="AM84" s="130">
        <f>ROUND(AM82+(AM83*AM67),0)</f>
        <v>18267506</v>
      </c>
      <c r="AN84" s="122"/>
      <c r="AO84" s="122"/>
      <c r="AP84" s="122"/>
      <c r="AQ84" s="122"/>
      <c r="AR84" s="122" t="s">
        <v>408</v>
      </c>
      <c r="AS84" s="130">
        <f>ROUND(AS82+(AS83*AS67),0)</f>
        <v>21142094</v>
      </c>
      <c r="AT84" s="122"/>
      <c r="AU84" s="122"/>
      <c r="AV84" s="122"/>
      <c r="AW84" s="122"/>
      <c r="AX84" s="122" t="s">
        <v>408</v>
      </c>
      <c r="AY84" s="130">
        <f>ROUND(AY82+(AY83*AY67),0)</f>
        <v>22522409</v>
      </c>
      <c r="AZ84" s="122"/>
      <c r="BA84" s="122"/>
      <c r="BB84" s="122"/>
      <c r="BC84" s="122"/>
      <c r="BD84" s="122" t="s">
        <v>408</v>
      </c>
      <c r="BE84" s="130">
        <f>ROUND(BE82+(BE83*BE67),0)</f>
        <v>23564371</v>
      </c>
      <c r="BF84" s="186"/>
      <c r="BG84" s="122"/>
      <c r="BH84" s="122"/>
      <c r="BI84" s="122"/>
      <c r="BJ84" s="122"/>
      <c r="BK84" s="122" t="s">
        <v>408</v>
      </c>
      <c r="BL84" s="130">
        <f>ROUND(BL82+(BL83*BL67),0)</f>
        <v>25412393</v>
      </c>
      <c r="BM84" s="122"/>
      <c r="BN84" s="122"/>
      <c r="BO84" s="122"/>
      <c r="BP84" s="122"/>
      <c r="BQ84" s="122" t="s">
        <v>408</v>
      </c>
      <c r="BR84" s="130">
        <f>ROUND(BR82+(BR83*BR67),0)</f>
        <v>27651464</v>
      </c>
      <c r="BS84" s="122"/>
      <c r="BT84" s="122"/>
      <c r="BU84" s="122"/>
      <c r="BV84" s="122"/>
      <c r="BW84" s="122" t="s">
        <v>408</v>
      </c>
      <c r="BX84" s="130">
        <f>ROUND(BX82+(BX83*BX67),0)</f>
        <v>30076004</v>
      </c>
      <c r="BY84" s="122"/>
      <c r="BZ84" s="122"/>
      <c r="CA84" s="122"/>
      <c r="CB84" s="122"/>
      <c r="CC84" s="122" t="s">
        <v>408</v>
      </c>
      <c r="CD84" s="130">
        <f>ROUND(CD82+(CD83*CD67),0)</f>
        <v>26750974</v>
      </c>
      <c r="CE84" s="122"/>
      <c r="CF84" s="122"/>
      <c r="CG84" s="122"/>
      <c r="CH84" s="122"/>
      <c r="CI84" s="122" t="s">
        <v>408</v>
      </c>
      <c r="CJ84" s="130">
        <f>ROUND(CJ82+(CJ83*CJ67),0)</f>
        <v>25646612</v>
      </c>
      <c r="CK84" s="122"/>
      <c r="CL84" s="122"/>
      <c r="CM84" s="122"/>
      <c r="CN84" s="122"/>
      <c r="CO84" s="122" t="s">
        <v>408</v>
      </c>
      <c r="CP84" s="130">
        <f>ROUND(CP82+(CP83*CP67),0)</f>
        <v>23715416</v>
      </c>
      <c r="CQ84" s="122"/>
      <c r="CR84" s="122"/>
      <c r="CS84" s="122"/>
      <c r="CT84" s="122"/>
      <c r="CU84" s="122" t="s">
        <v>408</v>
      </c>
      <c r="CV84" s="130">
        <f>ROUND(CV82+(CV83*CV67),0)</f>
        <v>27681232</v>
      </c>
      <c r="CY84" s="122"/>
      <c r="CZ84" s="122"/>
      <c r="DA84" s="122" t="s">
        <v>408</v>
      </c>
      <c r="DB84" s="130">
        <f>ROUND(DB82+(DB83*DB67),0)</f>
        <v>27589001</v>
      </c>
      <c r="DC84" s="122"/>
      <c r="DD84" s="122"/>
      <c r="DE84" s="122"/>
      <c r="DF84" s="122"/>
      <c r="DG84" s="122" t="s">
        <v>408</v>
      </c>
      <c r="DH84" s="130">
        <f>ROUND(DH82+(DH83*DH67),0)</f>
        <v>29791333</v>
      </c>
      <c r="DI84" s="122"/>
      <c r="DJ84" s="122"/>
      <c r="DK84" s="122"/>
      <c r="DL84" s="122"/>
      <c r="DM84" s="122" t="s">
        <v>408</v>
      </c>
      <c r="DN84" s="130">
        <f>ROUND(DN82+(DN83*DN67),0)</f>
        <v>29723166</v>
      </c>
      <c r="DO84" s="122"/>
      <c r="DP84" s="122"/>
      <c r="DQ84" s="122"/>
      <c r="DR84" s="122"/>
      <c r="DS84" s="122" t="s">
        <v>408</v>
      </c>
      <c r="DT84" s="130">
        <f>ROUND(DT82+(DT83*DT67),0)</f>
        <v>31092430</v>
      </c>
      <c r="DU84" s="122"/>
      <c r="DV84" s="122"/>
      <c r="DW84" s="122"/>
      <c r="DX84" s="122"/>
      <c r="DY84" s="122" t="s">
        <v>408</v>
      </c>
      <c r="DZ84" s="130">
        <f>ROUND(DZ82+(DZ83*DZ67),0)</f>
        <v>33925380</v>
      </c>
      <c r="EA84" s="122"/>
      <c r="EB84" s="122"/>
      <c r="EC84" s="122"/>
      <c r="ED84" s="122"/>
      <c r="EE84" s="122" t="s">
        <v>408</v>
      </c>
      <c r="EF84" s="130">
        <f>ROUND(EF82+(EF83*EF67),0)</f>
        <v>36399436</v>
      </c>
      <c r="EG84" s="122"/>
      <c r="EH84" s="122"/>
      <c r="EI84" s="122"/>
      <c r="EJ84" s="122"/>
      <c r="EK84" s="122"/>
      <c r="EL84" s="122" t="s">
        <v>408</v>
      </c>
      <c r="EM84" s="130">
        <f>ROUND(EM82+(EM83*EM67),0)</f>
        <v>33945510</v>
      </c>
      <c r="EN84" s="122"/>
      <c r="EO84" s="122"/>
      <c r="EP84" s="122"/>
      <c r="EQ84" s="122"/>
      <c r="ER84" s="122" t="s">
        <v>408</v>
      </c>
      <c r="ES84" s="130">
        <f>ROUND(ES82+(ES83*ES67),0)</f>
        <v>35242054</v>
      </c>
      <c r="ET84" s="122"/>
      <c r="EU84" s="122"/>
      <c r="EV84" s="122"/>
      <c r="EW84" s="122"/>
      <c r="EX84" s="122" t="s">
        <v>408</v>
      </c>
      <c r="EY84" s="130">
        <f>ROUND(EY82+(EY83*EY67),0)</f>
        <v>33705054</v>
      </c>
      <c r="EZ84" s="122"/>
      <c r="FA84" s="122"/>
      <c r="FB84" s="122"/>
      <c r="FC84" s="122"/>
      <c r="FD84" s="122" t="s">
        <v>408</v>
      </c>
      <c r="FE84" s="130">
        <f>ROUND(FE82+(FE83*FE67),0)</f>
        <v>34977098</v>
      </c>
      <c r="FF84" s="122"/>
      <c r="FG84" s="122"/>
      <c r="FH84" s="122"/>
      <c r="FI84" s="122"/>
      <c r="FJ84" s="122" t="s">
        <v>408</v>
      </c>
      <c r="FK84" s="130">
        <f>ROUND(FK82+(FK83*FK67),0)</f>
        <v>41635547</v>
      </c>
      <c r="FL84" s="122"/>
      <c r="FM84" s="122"/>
      <c r="FN84" s="122"/>
      <c r="FO84" s="122"/>
      <c r="FP84" s="122" t="s">
        <v>408</v>
      </c>
      <c r="FQ84" s="130">
        <f>ROUND(FQ82+(FQ83*FQ67),0)</f>
        <v>40415829</v>
      </c>
      <c r="FR84" s="122"/>
      <c r="FS84" s="122"/>
      <c r="FT84" s="122"/>
      <c r="FU84" s="122"/>
      <c r="FV84" s="122" t="s">
        <v>408</v>
      </c>
      <c r="FW84" s="130">
        <f>ROUND(FW82+(FW83*FW67),0)</f>
        <v>48507544</v>
      </c>
      <c r="FX84" s="122"/>
      <c r="FY84" s="122"/>
      <c r="FZ84" s="122"/>
      <c r="GA84" s="122"/>
      <c r="GB84" s="122" t="s">
        <v>408</v>
      </c>
      <c r="GC84" s="130">
        <f>ROUND(GC82+(GC83*GC67),0)</f>
        <v>52297742</v>
      </c>
      <c r="GD84" s="122"/>
      <c r="GE84" s="122"/>
      <c r="GF84" s="122"/>
      <c r="GG84" s="122"/>
      <c r="GH84" s="122" t="s">
        <v>408</v>
      </c>
      <c r="GI84" s="130">
        <f>ROUND(GI82+(GI83*GI67),0)</f>
        <v>55563155</v>
      </c>
      <c r="GJ84" s="122"/>
      <c r="GK84" s="122"/>
      <c r="GL84" s="122"/>
      <c r="GM84" s="122"/>
      <c r="GN84" s="122" t="s">
        <v>408</v>
      </c>
      <c r="GO84" s="130">
        <f>ROUND(GO82+(GO83*GO67),0)</f>
        <v>64138472</v>
      </c>
      <c r="GP84" s="122"/>
      <c r="GQ84" s="122"/>
      <c r="GR84" s="122"/>
      <c r="GS84" s="122"/>
      <c r="GT84" s="122" t="s">
        <v>408</v>
      </c>
      <c r="GU84" s="130">
        <f>ROUND(GU82+(GU83*GU67),0)</f>
        <v>71148061</v>
      </c>
      <c r="GV84" s="122"/>
      <c r="GW84" s="122"/>
      <c r="GX84" s="122"/>
      <c r="GY84" s="122"/>
      <c r="GZ84" s="122" t="s">
        <v>408</v>
      </c>
      <c r="HA84" s="130">
        <f>ROUND(HA82+(HA83*HA67),0)</f>
        <v>77563063</v>
      </c>
      <c r="HB84" s="122"/>
      <c r="HC84" s="122"/>
      <c r="HD84" s="122"/>
      <c r="HE84" s="122"/>
      <c r="HF84" s="122" t="s">
        <v>408</v>
      </c>
      <c r="HG84" s="130">
        <f>ROUND(HG82+(HG83*HG67),0)</f>
        <v>95336675</v>
      </c>
      <c r="HH84" s="122"/>
      <c r="HI84" s="122"/>
      <c r="HJ84" s="122"/>
      <c r="HK84" s="122"/>
      <c r="HL84" s="122" t="s">
        <v>408</v>
      </c>
      <c r="HM84" s="130">
        <f>ROUND(HM82+(HM83*HM67),0)</f>
        <v>102024386</v>
      </c>
      <c r="HO84" s="122"/>
      <c r="HP84" s="122"/>
      <c r="HQ84" s="122"/>
      <c r="HR84" s="122"/>
      <c r="HS84" s="122" t="s">
        <v>408</v>
      </c>
      <c r="HT84" s="130">
        <f>ROUND(HT82+(HT83*HT67),0)</f>
        <v>102707485</v>
      </c>
      <c r="HV84" s="122"/>
      <c r="HW84" s="122"/>
      <c r="HX84" s="122"/>
      <c r="HY84" s="122" t="s">
        <v>408</v>
      </c>
      <c r="HZ84" s="130">
        <f>ROUND(HZ82+(HZ83*HZ67),0)</f>
        <v>105419630</v>
      </c>
      <c r="IF84" s="122" t="s">
        <v>408</v>
      </c>
      <c r="IG84" s="130">
        <f>ROUND(IG82+(IG83*IG67),0)</f>
        <v>125192014</v>
      </c>
      <c r="IL84" s="122" t="s">
        <v>408</v>
      </c>
      <c r="IM84" s="130">
        <f>ROUND(IM82+(IM83*IM67),0)</f>
        <v>136473028</v>
      </c>
      <c r="IR84" s="122" t="s">
        <v>408</v>
      </c>
      <c r="IS84" s="130">
        <f>ROUND(IS82+(IS83*IS67),0)</f>
        <v>120193087</v>
      </c>
      <c r="IX84" s="122" t="s">
        <v>408</v>
      </c>
      <c r="IY84" s="130">
        <f>ROUND(IY82+(IY83*IY67),0)</f>
        <v>141088460</v>
      </c>
      <c r="JD84" s="122" t="s">
        <v>408</v>
      </c>
      <c r="JE84" s="130">
        <f>ROUND(JE82+(JE83*JE67),0)</f>
        <v>141701388</v>
      </c>
      <c r="JJ84" s="122" t="s">
        <v>408</v>
      </c>
      <c r="JK84" s="130">
        <f>ROUND(JK82+(JK83*JK67),0)</f>
        <v>151693731</v>
      </c>
      <c r="JP84" s="122" t="s">
        <v>408</v>
      </c>
      <c r="JQ84" s="130">
        <f>ROUND(JQ82+(JQ83*JQ67),0)</f>
        <v>173211974</v>
      </c>
      <c r="JW84" s="122" t="s">
        <v>408</v>
      </c>
      <c r="JX84" s="130">
        <f>ROUND(JX82+(JX83*JX67),0)</f>
        <v>188972</v>
      </c>
      <c r="KD84" s="122" t="s">
        <v>408</v>
      </c>
      <c r="KE84" s="130">
        <f>ROUND(KE82+(KE83*KE67),0)</f>
        <v>369284</v>
      </c>
      <c r="KJ84" s="122" t="s">
        <v>408</v>
      </c>
      <c r="KK84" s="130">
        <f>ROUND(KK82+(KK83*KK67),0)</f>
        <v>367348</v>
      </c>
      <c r="KP84" s="122" t="s">
        <v>408</v>
      </c>
      <c r="KQ84" s="130">
        <f>ROUND(KQ82+(KQ83*KQ67),0)</f>
        <v>419247</v>
      </c>
      <c r="KV84" s="122" t="s">
        <v>408</v>
      </c>
      <c r="KW84" s="130">
        <f>ROUND(KW82+(KW83*KW67),0)</f>
        <v>533324</v>
      </c>
      <c r="LB84" s="122" t="s">
        <v>408</v>
      </c>
      <c r="LC84" s="130">
        <f>ROUND(LC82+(LC83*LC67),0)</f>
        <v>514959</v>
      </c>
      <c r="LI84" s="122" t="s">
        <v>408</v>
      </c>
      <c r="LJ84" s="130">
        <f>ROUND(LJ82+(LJ83*LJ67),0)</f>
        <v>645605</v>
      </c>
      <c r="LO84" s="122" t="s">
        <v>408</v>
      </c>
      <c r="LP84" s="130">
        <f>ROUND(LP82+(LP83*LP67),0)</f>
        <v>606646</v>
      </c>
      <c r="LU84" s="122" t="s">
        <v>408</v>
      </c>
      <c r="LV84" s="130">
        <f>ROUND(LV82+(LV83*LV67),0)</f>
        <v>654500</v>
      </c>
      <c r="MB84" s="122" t="s">
        <v>408</v>
      </c>
      <c r="MC84" s="130">
        <f>ROUND(MC82+(MC83*MC67),0)</f>
        <v>624311</v>
      </c>
      <c r="MH84" s="122" t="s">
        <v>408</v>
      </c>
      <c r="MI84" s="130">
        <f>ROUND(MI82+(MI83*MI67),0)</f>
        <v>632476</v>
      </c>
      <c r="MN84" s="122" t="s">
        <v>408</v>
      </c>
      <c r="MO84" s="130">
        <f>ROUND(MO82+(MO83*MO67),0)</f>
        <v>786264</v>
      </c>
      <c r="MT84" s="122" t="s">
        <v>408</v>
      </c>
      <c r="MU84" s="130">
        <f>ROUND(MU82+(MU83*MU67),0)</f>
        <v>820267</v>
      </c>
      <c r="MZ84" s="122" t="s">
        <v>408</v>
      </c>
      <c r="NA84" s="130">
        <f>ROUND(NA82+(NA83*NA67),0)</f>
        <v>837705</v>
      </c>
      <c r="NF84" s="122" t="s">
        <v>408</v>
      </c>
      <c r="NG84" s="130">
        <f>ROUND(NG82+(NG83*NG67),0)</f>
        <v>982420</v>
      </c>
      <c r="NL84" s="122" t="s">
        <v>408</v>
      </c>
      <c r="NM84" s="166">
        <f>ROUND(NM82+(NM83*NM67),0)</f>
        <v>645455</v>
      </c>
    </row>
    <row r="85" spans="1:377" s="166" customFormat="1" x14ac:dyDescent="0.3">
      <c r="A85" s="164" t="s">
        <v>357</v>
      </c>
      <c r="B85" s="166" t="s">
        <v>358</v>
      </c>
      <c r="C85" s="153"/>
      <c r="H85" s="166" t="s">
        <v>358</v>
      </c>
      <c r="I85" s="130">
        <v>29114579</v>
      </c>
      <c r="N85" s="166" t="s">
        <v>358</v>
      </c>
      <c r="O85" s="130">
        <v>27099601</v>
      </c>
      <c r="T85" s="166" t="s">
        <v>358</v>
      </c>
      <c r="U85" s="130">
        <v>38804765</v>
      </c>
      <c r="Z85" s="166" t="s">
        <v>358</v>
      </c>
      <c r="AA85" s="130">
        <v>36743432</v>
      </c>
      <c r="AF85" s="166" t="s">
        <v>358</v>
      </c>
      <c r="AG85" s="130">
        <v>35387714</v>
      </c>
      <c r="AL85" s="166" t="s">
        <v>358</v>
      </c>
      <c r="AM85" s="130">
        <v>37856705</v>
      </c>
      <c r="AR85" s="166" t="s">
        <v>358</v>
      </c>
      <c r="AS85" s="130">
        <v>43125790</v>
      </c>
      <c r="AX85" s="166" t="s">
        <v>358</v>
      </c>
      <c r="AY85" s="130">
        <v>44805379</v>
      </c>
      <c r="BD85" s="166" t="s">
        <v>358</v>
      </c>
      <c r="BE85" s="130">
        <v>47115224</v>
      </c>
      <c r="BF85" s="130"/>
      <c r="BK85" s="166" t="s">
        <v>358</v>
      </c>
      <c r="BL85" s="130">
        <v>53371975</v>
      </c>
      <c r="BQ85" s="166" t="s">
        <v>358</v>
      </c>
      <c r="BR85" s="130">
        <v>59433766</v>
      </c>
      <c r="BW85" s="166" t="s">
        <v>358</v>
      </c>
      <c r="BX85" s="130">
        <v>60125462</v>
      </c>
      <c r="CC85" s="166" t="s">
        <v>358</v>
      </c>
      <c r="CD85" s="130">
        <v>56451818</v>
      </c>
      <c r="CI85" s="166" t="s">
        <v>358</v>
      </c>
      <c r="CJ85" s="130">
        <v>49967430</v>
      </c>
      <c r="CO85" s="166" t="s">
        <v>358</v>
      </c>
      <c r="CP85" s="130">
        <v>45695213</v>
      </c>
      <c r="CU85" s="166" t="s">
        <v>358</v>
      </c>
      <c r="CV85" s="130">
        <v>53695662</v>
      </c>
      <c r="DA85" s="166" t="s">
        <v>358</v>
      </c>
      <c r="DB85" s="130">
        <v>52965126</v>
      </c>
      <c r="DG85" s="166" t="s">
        <v>358</v>
      </c>
      <c r="DH85" s="130">
        <v>56008917</v>
      </c>
      <c r="DM85" s="166" t="s">
        <v>358</v>
      </c>
      <c r="DN85" s="130">
        <v>59418670</v>
      </c>
      <c r="DS85" s="166" t="s">
        <v>358</v>
      </c>
      <c r="DT85" s="130">
        <v>60964076</v>
      </c>
      <c r="DY85" s="166" t="s">
        <v>358</v>
      </c>
      <c r="DZ85" s="130">
        <v>65699350</v>
      </c>
      <c r="EE85" s="166" t="s">
        <v>358</v>
      </c>
      <c r="EF85" s="130">
        <v>75481823</v>
      </c>
      <c r="EL85" s="166" t="s">
        <v>358</v>
      </c>
      <c r="EM85" s="130">
        <v>63023924</v>
      </c>
      <c r="ER85" s="166" t="s">
        <v>358</v>
      </c>
      <c r="ES85" s="130">
        <v>66591236</v>
      </c>
      <c r="EX85" s="166" t="s">
        <v>358</v>
      </c>
      <c r="EY85" s="130">
        <v>60999416</v>
      </c>
      <c r="FD85" s="166" t="s">
        <v>358</v>
      </c>
      <c r="FE85" s="130">
        <v>62726428</v>
      </c>
      <c r="FJ85" s="166" t="s">
        <v>358</v>
      </c>
      <c r="FK85" s="130">
        <v>74186347</v>
      </c>
      <c r="FP85" s="166" t="s">
        <v>358</v>
      </c>
      <c r="FQ85" s="130">
        <v>74154215</v>
      </c>
      <c r="FV85" s="166" t="s">
        <v>358</v>
      </c>
      <c r="FW85" s="130">
        <v>87354546</v>
      </c>
      <c r="GB85" s="166" t="s">
        <v>358</v>
      </c>
      <c r="GC85" s="130">
        <v>95372936</v>
      </c>
      <c r="GH85" s="166" t="s">
        <v>358</v>
      </c>
      <c r="GI85" s="130">
        <v>99716770</v>
      </c>
      <c r="GN85" s="166" t="s">
        <v>358</v>
      </c>
      <c r="GO85" s="130">
        <v>117534317</v>
      </c>
      <c r="GT85" s="166" t="s">
        <v>358</v>
      </c>
      <c r="GU85" s="130">
        <v>134073912</v>
      </c>
      <c r="GZ85" s="166" t="s">
        <v>358</v>
      </c>
      <c r="HA85" s="130">
        <v>144072616</v>
      </c>
      <c r="HF85" s="166" t="s">
        <v>358</v>
      </c>
      <c r="HG85" s="130">
        <v>175672401</v>
      </c>
      <c r="HL85" s="166" t="s">
        <v>358</v>
      </c>
      <c r="HM85" s="130">
        <v>187905121</v>
      </c>
      <c r="HS85" s="166" t="s">
        <v>358</v>
      </c>
      <c r="HT85" s="130">
        <v>176852697</v>
      </c>
      <c r="HU85" s="56"/>
      <c r="HY85" s="166" t="s">
        <v>358</v>
      </c>
      <c r="HZ85" s="130">
        <v>178360863</v>
      </c>
      <c r="IF85" s="166" t="s">
        <v>358</v>
      </c>
      <c r="IG85" s="166">
        <v>213253354</v>
      </c>
      <c r="IL85" s="166" t="s">
        <v>358</v>
      </c>
      <c r="IM85" s="130">
        <v>227309648</v>
      </c>
      <c r="IR85" s="166" t="s">
        <v>358</v>
      </c>
      <c r="IS85" s="130">
        <v>202898851</v>
      </c>
      <c r="IX85" s="166" t="s">
        <v>358</v>
      </c>
      <c r="IY85" s="130">
        <v>233559868</v>
      </c>
      <c r="JD85" s="166" t="s">
        <v>358</v>
      </c>
      <c r="JE85" s="130">
        <v>244975792</v>
      </c>
      <c r="JJ85" s="166" t="s">
        <v>358</v>
      </c>
      <c r="JK85" s="130">
        <v>279381507</v>
      </c>
      <c r="JP85" s="166" t="s">
        <v>358</v>
      </c>
      <c r="JQ85" s="130">
        <v>294153072</v>
      </c>
      <c r="JW85" s="166" t="s">
        <v>358</v>
      </c>
      <c r="JX85" s="130">
        <v>316776</v>
      </c>
      <c r="KD85" s="166" t="s">
        <v>358</v>
      </c>
      <c r="KE85" s="130">
        <v>602216</v>
      </c>
      <c r="KJ85" s="166" t="s">
        <v>358</v>
      </c>
      <c r="KK85" s="130">
        <v>587488</v>
      </c>
      <c r="KP85" s="166" t="s">
        <v>358</v>
      </c>
      <c r="KQ85" s="130">
        <v>664034</v>
      </c>
      <c r="KV85" s="166" t="s">
        <v>358</v>
      </c>
      <c r="KW85" s="130">
        <v>840227</v>
      </c>
      <c r="LB85" s="166" t="s">
        <v>358</v>
      </c>
      <c r="LC85" s="130">
        <v>841462</v>
      </c>
      <c r="LI85" s="166" t="s">
        <v>358</v>
      </c>
      <c r="LJ85" s="130">
        <v>1068213</v>
      </c>
      <c r="LO85" s="166" t="s">
        <v>358</v>
      </c>
      <c r="LP85" s="130">
        <v>993610</v>
      </c>
      <c r="LU85" s="166" t="s">
        <v>358</v>
      </c>
      <c r="LV85" s="130">
        <v>1045418</v>
      </c>
      <c r="MB85" s="166" t="s">
        <v>358</v>
      </c>
      <c r="MC85" s="130">
        <v>969778</v>
      </c>
      <c r="MH85" s="166" t="s">
        <v>358</v>
      </c>
      <c r="MI85" s="130">
        <v>964804</v>
      </c>
      <c r="MN85" s="166" t="s">
        <v>358</v>
      </c>
      <c r="MO85" s="130">
        <v>1183913</v>
      </c>
      <c r="MT85" s="166" t="s">
        <v>358</v>
      </c>
      <c r="MU85" s="130">
        <v>1223732</v>
      </c>
      <c r="MZ85" s="166" t="s">
        <v>358</v>
      </c>
      <c r="NA85" s="130">
        <v>1208236</v>
      </c>
      <c r="NF85" s="166" t="s">
        <v>358</v>
      </c>
      <c r="NG85" s="130">
        <v>1443967</v>
      </c>
      <c r="NL85" s="166" t="s">
        <v>358</v>
      </c>
      <c r="NM85" s="166">
        <v>980304</v>
      </c>
    </row>
    <row r="86" spans="1:377" s="166" customFormat="1" x14ac:dyDescent="0.3">
      <c r="A86" s="164" t="s">
        <v>362</v>
      </c>
      <c r="B86" s="166" t="s">
        <v>363</v>
      </c>
      <c r="C86" s="153"/>
      <c r="H86" s="166" t="s">
        <v>363</v>
      </c>
      <c r="I86" s="130">
        <f>I85-I84</f>
        <v>15533268</v>
      </c>
      <c r="N86" s="166" t="s">
        <v>363</v>
      </c>
      <c r="O86" s="130">
        <f>O85-O84</f>
        <v>13066246</v>
      </c>
      <c r="T86" s="166" t="s">
        <v>363</v>
      </c>
      <c r="U86" s="130">
        <f>U85-U84</f>
        <v>21490748</v>
      </c>
      <c r="Z86" s="166" t="s">
        <v>363</v>
      </c>
      <c r="AA86" s="130">
        <f>AA85-AA84</f>
        <v>19200293</v>
      </c>
      <c r="AF86" s="166" t="s">
        <v>363</v>
      </c>
      <c r="AG86" s="130">
        <f>AG85-AG84</f>
        <v>16857125</v>
      </c>
      <c r="AL86" s="166" t="s">
        <v>363</v>
      </c>
      <c r="AM86" s="130">
        <f>AM85-AM84</f>
        <v>19589199</v>
      </c>
      <c r="AR86" s="166" t="s">
        <v>363</v>
      </c>
      <c r="AS86" s="130">
        <f>AS85-AS84</f>
        <v>21983696</v>
      </c>
      <c r="AX86" s="166" t="s">
        <v>363</v>
      </c>
      <c r="AY86" s="130">
        <f>AY85-AY84</f>
        <v>22282970</v>
      </c>
      <c r="BD86" s="166" t="s">
        <v>363</v>
      </c>
      <c r="BE86" s="130">
        <f>BE85-BE84</f>
        <v>23550853</v>
      </c>
      <c r="BF86" s="130"/>
      <c r="BK86" s="166" t="s">
        <v>363</v>
      </c>
      <c r="BL86" s="130">
        <f>BL85-BL84</f>
        <v>27959582</v>
      </c>
      <c r="BQ86" s="166" t="s">
        <v>363</v>
      </c>
      <c r="BR86" s="130">
        <f>BR85-BR84</f>
        <v>31782302</v>
      </c>
      <c r="BW86" s="166" t="s">
        <v>363</v>
      </c>
      <c r="BX86" s="130">
        <f>BX85-BX84</f>
        <v>30049458</v>
      </c>
      <c r="CC86" s="166" t="s">
        <v>363</v>
      </c>
      <c r="CD86" s="130">
        <f>CD85-CD84</f>
        <v>29700844</v>
      </c>
      <c r="CI86" s="166" t="s">
        <v>363</v>
      </c>
      <c r="CJ86" s="130">
        <f>CJ85-CJ84</f>
        <v>24320818</v>
      </c>
      <c r="CO86" s="166" t="s">
        <v>363</v>
      </c>
      <c r="CP86" s="130">
        <f>CP85-CP84</f>
        <v>21979797</v>
      </c>
      <c r="CU86" s="166" t="s">
        <v>363</v>
      </c>
      <c r="CV86" s="130">
        <f>CV85-CV84</f>
        <v>26014430</v>
      </c>
      <c r="DA86" s="166" t="s">
        <v>363</v>
      </c>
      <c r="DB86" s="130">
        <f>DB85-DB84</f>
        <v>25376125</v>
      </c>
      <c r="DG86" s="166" t="s">
        <v>363</v>
      </c>
      <c r="DH86" s="130">
        <f>DH85-DH84</f>
        <v>26217584</v>
      </c>
      <c r="DM86" s="166" t="s">
        <v>363</v>
      </c>
      <c r="DN86" s="130">
        <f>DN85-DN84</f>
        <v>29695504</v>
      </c>
      <c r="DS86" s="166" t="s">
        <v>363</v>
      </c>
      <c r="DT86" s="130">
        <f>DT85-DT84</f>
        <v>29871646</v>
      </c>
      <c r="DY86" s="166" t="s">
        <v>363</v>
      </c>
      <c r="DZ86" s="130">
        <f>DZ85-DZ84</f>
        <v>31773970</v>
      </c>
      <c r="EE86" s="166" t="s">
        <v>363</v>
      </c>
      <c r="EF86" s="130">
        <f>EF85-EF84</f>
        <v>39082387</v>
      </c>
      <c r="EL86" s="166" t="s">
        <v>363</v>
      </c>
      <c r="EM86" s="130">
        <f>EM85-EM84</f>
        <v>29078414</v>
      </c>
      <c r="ER86" s="166" t="s">
        <v>363</v>
      </c>
      <c r="ES86" s="130">
        <f>ES85-ES84</f>
        <v>31349182</v>
      </c>
      <c r="EX86" s="166" t="s">
        <v>363</v>
      </c>
      <c r="EY86" s="130">
        <f>EY85-EY84</f>
        <v>27294362</v>
      </c>
      <c r="FD86" s="166" t="s">
        <v>363</v>
      </c>
      <c r="FE86" s="130">
        <f>FE85-FE84</f>
        <v>27749330</v>
      </c>
      <c r="FJ86" s="166" t="s">
        <v>363</v>
      </c>
      <c r="FK86" s="130">
        <f>FK85-FK84</f>
        <v>32550800</v>
      </c>
      <c r="FP86" s="166" t="s">
        <v>363</v>
      </c>
      <c r="FQ86" s="130">
        <f>FQ85-FQ84</f>
        <v>33738386</v>
      </c>
      <c r="FV86" s="166" t="s">
        <v>363</v>
      </c>
      <c r="FW86" s="130">
        <f>FW85-FW84</f>
        <v>38847002</v>
      </c>
      <c r="GB86" s="166" t="s">
        <v>363</v>
      </c>
      <c r="GC86" s="130">
        <f>GC85-GC84</f>
        <v>43075194</v>
      </c>
      <c r="GH86" s="166" t="s">
        <v>363</v>
      </c>
      <c r="GI86" s="130">
        <f>GI85-GI84</f>
        <v>44153615</v>
      </c>
      <c r="GN86" s="166" t="s">
        <v>363</v>
      </c>
      <c r="GO86" s="130">
        <f>GO85-GO84</f>
        <v>53395845</v>
      </c>
      <c r="GT86" s="166" t="s">
        <v>363</v>
      </c>
      <c r="GU86" s="130">
        <f>GU85-GU84</f>
        <v>62925851</v>
      </c>
      <c r="GZ86" s="166" t="s">
        <v>363</v>
      </c>
      <c r="HA86" s="130">
        <f>HA85-HA84</f>
        <v>66509553</v>
      </c>
      <c r="HF86" s="166" t="s">
        <v>363</v>
      </c>
      <c r="HG86" s="130">
        <f>HG85-HG84</f>
        <v>80335726</v>
      </c>
      <c r="HL86" s="166" t="s">
        <v>363</v>
      </c>
      <c r="HM86" s="130">
        <f>HM85-HM84</f>
        <v>85880735</v>
      </c>
      <c r="HS86" s="166" t="s">
        <v>363</v>
      </c>
      <c r="HT86" s="130">
        <f>HT85-HT84</f>
        <v>74145212</v>
      </c>
      <c r="HY86" s="166" t="s">
        <v>363</v>
      </c>
      <c r="HZ86" s="130">
        <f>HZ85-HZ84</f>
        <v>72941233</v>
      </c>
      <c r="IF86" s="166" t="s">
        <v>363</v>
      </c>
      <c r="IG86" s="130">
        <f>IG85-IG84</f>
        <v>88061340</v>
      </c>
      <c r="IL86" s="166" t="s">
        <v>363</v>
      </c>
      <c r="IM86" s="130">
        <f>IM85-IM84</f>
        <v>90836620</v>
      </c>
      <c r="IR86" s="166" t="s">
        <v>363</v>
      </c>
      <c r="IS86" s="130">
        <f>IS85-IS84</f>
        <v>82705764</v>
      </c>
      <c r="IX86" s="166" t="s">
        <v>363</v>
      </c>
      <c r="IY86" s="130">
        <f>IY85-IY84</f>
        <v>92471408</v>
      </c>
      <c r="JD86" s="166" t="s">
        <v>363</v>
      </c>
      <c r="JE86" s="130">
        <f>JE85-JE84</f>
        <v>103274404</v>
      </c>
      <c r="JJ86" s="166" t="s">
        <v>363</v>
      </c>
      <c r="JK86" s="130">
        <f>JK85-JK84</f>
        <v>127687776</v>
      </c>
      <c r="JP86" s="166" t="s">
        <v>363</v>
      </c>
      <c r="JQ86" s="130">
        <f>JQ85-JQ84</f>
        <v>120941098</v>
      </c>
      <c r="JW86" s="166" t="s">
        <v>363</v>
      </c>
      <c r="JX86" s="130">
        <f>JX85-JX84</f>
        <v>127804</v>
      </c>
      <c r="KD86" s="166" t="s">
        <v>363</v>
      </c>
      <c r="KE86" s="130">
        <f>KE85-KE84</f>
        <v>232932</v>
      </c>
      <c r="KJ86" s="166" t="s">
        <v>363</v>
      </c>
      <c r="KK86" s="130">
        <f>KK85-KK84</f>
        <v>220140</v>
      </c>
      <c r="KP86" s="166" t="s">
        <v>363</v>
      </c>
      <c r="KQ86" s="130">
        <f>KQ85-KQ84</f>
        <v>244787</v>
      </c>
      <c r="KV86" s="166" t="s">
        <v>363</v>
      </c>
      <c r="KW86" s="130">
        <f>KW85-KW84</f>
        <v>306903</v>
      </c>
      <c r="LB86" s="166" t="s">
        <v>363</v>
      </c>
      <c r="LC86" s="130">
        <f>LC85-LC84</f>
        <v>326503</v>
      </c>
      <c r="LI86" s="166" t="s">
        <v>363</v>
      </c>
      <c r="LJ86" s="130">
        <f>LJ85-LJ84</f>
        <v>422608</v>
      </c>
      <c r="LO86" s="166" t="s">
        <v>363</v>
      </c>
      <c r="LP86" s="130">
        <f>LP85-LP84</f>
        <v>386964</v>
      </c>
      <c r="LU86" s="166" t="s">
        <v>363</v>
      </c>
      <c r="LV86" s="130">
        <f>LV85-LV84</f>
        <v>390918</v>
      </c>
      <c r="MB86" s="166" t="s">
        <v>363</v>
      </c>
      <c r="MC86" s="130">
        <f>MC85-MC84</f>
        <v>345467</v>
      </c>
      <c r="MH86" s="166" t="s">
        <v>363</v>
      </c>
      <c r="MI86" s="130">
        <f>MI85-MI84</f>
        <v>332328</v>
      </c>
      <c r="MN86" s="166" t="s">
        <v>363</v>
      </c>
      <c r="MO86" s="130">
        <f>MO85-MO84</f>
        <v>397649</v>
      </c>
      <c r="MT86" s="166" t="s">
        <v>363</v>
      </c>
      <c r="MU86" s="130">
        <f>MU85-MU84</f>
        <v>403465</v>
      </c>
      <c r="MZ86" s="166" t="s">
        <v>363</v>
      </c>
      <c r="NA86" s="130">
        <f>NA85-NA84</f>
        <v>370531</v>
      </c>
      <c r="NF86" s="166" t="s">
        <v>363</v>
      </c>
      <c r="NG86" s="130">
        <f>NG85-NG84</f>
        <v>461547</v>
      </c>
      <c r="NL86" s="166" t="s">
        <v>363</v>
      </c>
      <c r="NM86" s="166">
        <f>NM85-NM84</f>
        <v>334849</v>
      </c>
    </row>
    <row r="87" spans="1:377" s="166" customFormat="1" ht="13.8" x14ac:dyDescent="0.3">
      <c r="B87" s="166" t="s">
        <v>409</v>
      </c>
      <c r="C87" s="153"/>
      <c r="H87" s="166" t="s">
        <v>409</v>
      </c>
      <c r="I87" s="130">
        <v>6376199</v>
      </c>
      <c r="N87" s="166" t="s">
        <v>409</v>
      </c>
      <c r="O87" s="130">
        <v>6798032</v>
      </c>
      <c r="T87" s="166" t="s">
        <v>409</v>
      </c>
      <c r="U87" s="130">
        <v>7842200</v>
      </c>
      <c r="Z87" s="166" t="s">
        <v>409</v>
      </c>
      <c r="AA87" s="130">
        <v>7755845</v>
      </c>
      <c r="AF87" s="166" t="s">
        <v>409</v>
      </c>
      <c r="AG87" s="130">
        <v>8242719</v>
      </c>
      <c r="AL87" s="166" t="s">
        <v>409</v>
      </c>
      <c r="AM87" s="130">
        <v>8092080</v>
      </c>
      <c r="AR87" s="166" t="s">
        <v>409</v>
      </c>
      <c r="AS87" s="130">
        <v>9298882</v>
      </c>
      <c r="AX87" s="166" t="s">
        <v>409</v>
      </c>
      <c r="AY87" s="130">
        <v>9601849</v>
      </c>
      <c r="BD87" s="166" t="s">
        <v>409</v>
      </c>
      <c r="BE87" s="130">
        <v>9917198</v>
      </c>
      <c r="BF87" s="130"/>
      <c r="BK87" s="166" t="s">
        <v>409</v>
      </c>
      <c r="BL87" s="130">
        <v>11082586</v>
      </c>
      <c r="BQ87" s="166" t="s">
        <v>409</v>
      </c>
      <c r="BR87" s="130">
        <v>11321357</v>
      </c>
      <c r="BW87" s="166" t="s">
        <v>409</v>
      </c>
      <c r="BX87" s="130">
        <v>12412206</v>
      </c>
      <c r="CC87" s="166" t="s">
        <v>409</v>
      </c>
      <c r="CD87" s="130">
        <v>10633967</v>
      </c>
      <c r="CI87" s="166" t="s">
        <v>409</v>
      </c>
      <c r="CJ87" s="130">
        <v>10594909</v>
      </c>
      <c r="CO87" s="166" t="s">
        <v>409</v>
      </c>
      <c r="CP87" s="130">
        <v>6914044</v>
      </c>
      <c r="CU87" s="166" t="s">
        <v>409</v>
      </c>
      <c r="CV87" s="130">
        <v>7570054</v>
      </c>
      <c r="DA87" s="166" t="s">
        <v>409</v>
      </c>
      <c r="DB87" s="130">
        <v>11066061</v>
      </c>
      <c r="DG87" s="166" t="s">
        <v>409</v>
      </c>
      <c r="DH87" s="130">
        <v>12168161</v>
      </c>
      <c r="DM87" s="166" t="s">
        <v>409</v>
      </c>
      <c r="DN87" s="130">
        <v>11796490</v>
      </c>
      <c r="DS87" s="166" t="s">
        <v>409</v>
      </c>
      <c r="DT87" s="130">
        <v>12367921</v>
      </c>
      <c r="DY87" s="166" t="s">
        <v>409</v>
      </c>
      <c r="DZ87" s="130">
        <v>12876804</v>
      </c>
      <c r="EE87" s="166" t="s">
        <v>409</v>
      </c>
      <c r="EF87" s="130">
        <v>13800859</v>
      </c>
      <c r="EL87" s="166" t="s">
        <v>409</v>
      </c>
      <c r="EM87" s="130">
        <v>12672035</v>
      </c>
      <c r="ER87" s="166" t="s">
        <v>409</v>
      </c>
      <c r="ES87" s="130">
        <v>12372837</v>
      </c>
      <c r="EX87" s="166" t="s">
        <v>409</v>
      </c>
      <c r="EY87" s="130">
        <v>12455617</v>
      </c>
      <c r="FD87" s="166" t="s">
        <v>409</v>
      </c>
      <c r="FE87" s="130">
        <v>13130777</v>
      </c>
      <c r="FJ87" s="166" t="s">
        <v>409</v>
      </c>
      <c r="FK87" s="130">
        <v>15059101</v>
      </c>
      <c r="FP87" s="166" t="s">
        <v>409</v>
      </c>
      <c r="FQ87" s="130">
        <v>14243985</v>
      </c>
      <c r="FV87" s="166" t="s">
        <v>409</v>
      </c>
      <c r="FW87" s="130">
        <v>16712386</v>
      </c>
      <c r="GB87" s="166" t="s">
        <v>409</v>
      </c>
      <c r="GC87" s="130">
        <v>17404202</v>
      </c>
      <c r="GH87" s="166" t="s">
        <v>409</v>
      </c>
      <c r="GI87" s="130">
        <v>17332927</v>
      </c>
      <c r="GN87" s="166" t="s">
        <v>409</v>
      </c>
      <c r="GO87" s="130">
        <v>20205958</v>
      </c>
      <c r="GT87" s="166" t="s">
        <v>409</v>
      </c>
      <c r="GU87" s="130">
        <v>23186340</v>
      </c>
      <c r="GZ87" s="166" t="s">
        <v>409</v>
      </c>
      <c r="HA87" s="130">
        <v>31846422</v>
      </c>
      <c r="HF87" s="166" t="s">
        <v>409</v>
      </c>
      <c r="HG87" s="130">
        <v>39111883</v>
      </c>
      <c r="HL87" s="166" t="s">
        <v>409</v>
      </c>
      <c r="HM87" s="130">
        <v>39900547</v>
      </c>
      <c r="HS87" s="166" t="s">
        <v>409</v>
      </c>
      <c r="HT87" s="130">
        <v>35500843</v>
      </c>
      <c r="HY87" s="166" t="s">
        <v>409</v>
      </c>
      <c r="HZ87" s="130">
        <v>40542967</v>
      </c>
      <c r="IF87" s="166" t="s">
        <v>409</v>
      </c>
      <c r="IG87" s="166">
        <v>46859068</v>
      </c>
      <c r="IL87" s="166" t="s">
        <v>409</v>
      </c>
      <c r="IM87" s="166">
        <v>50845366</v>
      </c>
      <c r="IR87" s="166" t="s">
        <v>409</v>
      </c>
      <c r="IS87" s="166">
        <v>43541739</v>
      </c>
      <c r="IX87" s="166" t="s">
        <v>409</v>
      </c>
      <c r="IY87" s="166">
        <v>53115720</v>
      </c>
      <c r="JD87" s="166" t="s">
        <v>409</v>
      </c>
      <c r="JE87" s="166">
        <v>54218486</v>
      </c>
      <c r="JJ87" s="166" t="s">
        <v>409</v>
      </c>
      <c r="JK87" s="166">
        <v>56783934</v>
      </c>
      <c r="JP87" s="166" t="s">
        <v>409</v>
      </c>
      <c r="JQ87" s="166">
        <v>62815995</v>
      </c>
      <c r="JW87" s="166" t="s">
        <v>409</v>
      </c>
      <c r="JX87" s="166">
        <v>71850</v>
      </c>
      <c r="KD87" s="166" t="s">
        <v>409</v>
      </c>
      <c r="KE87" s="130">
        <v>118015</v>
      </c>
      <c r="KJ87" s="166" t="s">
        <v>409</v>
      </c>
      <c r="KK87" s="130">
        <v>128034</v>
      </c>
      <c r="KP87" s="166" t="s">
        <v>409</v>
      </c>
      <c r="KQ87" s="130">
        <v>144271</v>
      </c>
      <c r="KV87" s="166" t="s">
        <v>409</v>
      </c>
      <c r="KW87" s="130">
        <v>171107</v>
      </c>
      <c r="LB87" s="166" t="s">
        <v>409</v>
      </c>
      <c r="LC87" s="130">
        <v>165412</v>
      </c>
      <c r="LI87" s="166" t="s">
        <v>409</v>
      </c>
      <c r="LJ87" s="130">
        <v>222545</v>
      </c>
      <c r="LO87" s="166" t="s">
        <v>409</v>
      </c>
      <c r="LP87" s="130">
        <v>200302</v>
      </c>
      <c r="LU87" s="166" t="s">
        <v>409</v>
      </c>
      <c r="LV87" s="130">
        <v>240137</v>
      </c>
      <c r="MB87" s="166" t="s">
        <v>409</v>
      </c>
      <c r="MC87" s="130">
        <v>237160</v>
      </c>
      <c r="MH87" s="166" t="s">
        <v>409</v>
      </c>
      <c r="MI87" s="130">
        <v>233977</v>
      </c>
      <c r="MN87" s="166" t="s">
        <v>409</v>
      </c>
      <c r="MO87" s="130">
        <v>302543</v>
      </c>
      <c r="MT87" s="166" t="s">
        <v>409</v>
      </c>
      <c r="MU87" s="130">
        <v>313800</v>
      </c>
      <c r="MZ87" s="166" t="s">
        <v>409</v>
      </c>
      <c r="NA87" s="130">
        <v>343013</v>
      </c>
      <c r="NF87" s="166" t="s">
        <v>409</v>
      </c>
      <c r="NG87" s="130">
        <v>414801</v>
      </c>
      <c r="NL87" s="166" t="s">
        <v>409</v>
      </c>
      <c r="NM87" s="166">
        <v>269888</v>
      </c>
    </row>
    <row r="88" spans="1:377" s="166" customFormat="1" ht="13.8" x14ac:dyDescent="0.3">
      <c r="B88" s="166" t="s">
        <v>410</v>
      </c>
      <c r="C88" s="153"/>
      <c r="H88" s="166" t="s">
        <v>410</v>
      </c>
      <c r="I88" s="130">
        <v>1088182</v>
      </c>
      <c r="N88" s="166" t="s">
        <v>410</v>
      </c>
      <c r="O88" s="130">
        <v>1158971</v>
      </c>
      <c r="T88" s="166" t="s">
        <v>410</v>
      </c>
      <c r="U88" s="130">
        <v>1291393</v>
      </c>
      <c r="Z88" s="166" t="s">
        <v>410</v>
      </c>
      <c r="AA88" s="130">
        <v>1453177</v>
      </c>
      <c r="AF88" s="166" t="s">
        <v>410</v>
      </c>
      <c r="AG88" s="130">
        <v>1678573</v>
      </c>
      <c r="AL88" s="166" t="s">
        <v>410</v>
      </c>
      <c r="AM88" s="130">
        <v>1424037</v>
      </c>
      <c r="AR88" s="166" t="s">
        <v>410</v>
      </c>
      <c r="AS88" s="130">
        <v>1668888</v>
      </c>
      <c r="AX88" s="166" t="s">
        <v>410</v>
      </c>
      <c r="AY88" s="130">
        <v>1804561</v>
      </c>
      <c r="BD88" s="166" t="s">
        <v>410</v>
      </c>
      <c r="BE88" s="130">
        <v>1800372</v>
      </c>
      <c r="BF88" s="130"/>
      <c r="BK88" s="166" t="s">
        <v>410</v>
      </c>
      <c r="BL88" s="130">
        <v>1674255</v>
      </c>
      <c r="BQ88" s="166" t="s">
        <v>410</v>
      </c>
      <c r="BR88" s="130">
        <v>1948102</v>
      </c>
      <c r="BW88" s="166" t="s">
        <v>410</v>
      </c>
      <c r="BX88" s="130">
        <v>2136574</v>
      </c>
      <c r="CC88" s="166" t="s">
        <v>410</v>
      </c>
      <c r="CD88" s="130">
        <v>1827521</v>
      </c>
      <c r="CI88" s="166" t="s">
        <v>410</v>
      </c>
      <c r="CJ88" s="130">
        <v>1702922</v>
      </c>
      <c r="CO88" s="166" t="s">
        <v>410</v>
      </c>
      <c r="CP88" s="130">
        <v>3181806</v>
      </c>
      <c r="CU88" s="166" t="s">
        <v>410</v>
      </c>
      <c r="CV88" s="130">
        <v>3880971</v>
      </c>
      <c r="DA88" s="166" t="s">
        <v>410</v>
      </c>
      <c r="DB88" s="130">
        <v>1844746</v>
      </c>
      <c r="DG88" s="166" t="s">
        <v>410</v>
      </c>
      <c r="DH88" s="130">
        <v>1950045</v>
      </c>
      <c r="DM88" s="166" t="s">
        <v>410</v>
      </c>
      <c r="DN88" s="130">
        <v>1915287</v>
      </c>
      <c r="DS88" s="166" t="s">
        <v>410</v>
      </c>
      <c r="DT88" s="130">
        <v>1955766</v>
      </c>
      <c r="DY88" s="166" t="s">
        <v>410</v>
      </c>
      <c r="DZ88" s="130">
        <v>2231642</v>
      </c>
      <c r="EE88" s="166" t="s">
        <v>410</v>
      </c>
      <c r="EF88" s="130">
        <v>2209009</v>
      </c>
      <c r="EL88" s="166" t="s">
        <v>410</v>
      </c>
      <c r="EM88" s="130">
        <v>1895916</v>
      </c>
      <c r="ER88" s="166" t="s">
        <v>410</v>
      </c>
      <c r="ES88" s="130">
        <v>1897537</v>
      </c>
      <c r="EX88" s="166" t="s">
        <v>410</v>
      </c>
      <c r="EY88" s="130">
        <v>2015950</v>
      </c>
      <c r="FD88" s="166" t="s">
        <v>410</v>
      </c>
      <c r="FE88" s="130">
        <v>2009939</v>
      </c>
      <c r="FJ88" s="166" t="s">
        <v>410</v>
      </c>
      <c r="FK88" s="130">
        <v>2399789</v>
      </c>
      <c r="FP88" s="166" t="s">
        <v>410</v>
      </c>
      <c r="FQ88" s="130">
        <v>2489517</v>
      </c>
      <c r="FV88" s="166" t="s">
        <v>410</v>
      </c>
      <c r="FW88" s="130">
        <v>3091722</v>
      </c>
      <c r="GB88" s="166" t="s">
        <v>410</v>
      </c>
      <c r="GC88" s="130">
        <v>3154821</v>
      </c>
      <c r="GH88" s="166" t="s">
        <v>410</v>
      </c>
      <c r="GI88" s="130">
        <v>3488912</v>
      </c>
      <c r="GN88" s="166" t="s">
        <v>410</v>
      </c>
      <c r="GO88" s="130">
        <v>4319627</v>
      </c>
      <c r="GT88" s="166" t="s">
        <v>410</v>
      </c>
      <c r="GU88" s="130">
        <v>4937617</v>
      </c>
      <c r="GZ88" s="166" t="s">
        <v>410</v>
      </c>
      <c r="HA88" s="130">
        <v>4680702</v>
      </c>
      <c r="HF88" s="166" t="s">
        <v>410</v>
      </c>
      <c r="HG88" s="130">
        <v>5734914</v>
      </c>
      <c r="HL88" s="166" t="s">
        <v>410</v>
      </c>
      <c r="HM88" s="130">
        <v>6179613</v>
      </c>
      <c r="HS88" s="166" t="s">
        <v>410</v>
      </c>
      <c r="HT88" s="130">
        <v>5434147</v>
      </c>
      <c r="HY88" s="166" t="s">
        <v>410</v>
      </c>
      <c r="HZ88" s="130">
        <v>4266586</v>
      </c>
      <c r="IF88" s="166" t="s">
        <v>410</v>
      </c>
      <c r="IG88" s="166">
        <v>5022515</v>
      </c>
      <c r="IL88" s="166" t="s">
        <v>410</v>
      </c>
      <c r="IM88" s="166">
        <v>5434652</v>
      </c>
      <c r="IR88" s="166" t="s">
        <v>410</v>
      </c>
      <c r="IS88" s="166">
        <v>4472893</v>
      </c>
      <c r="IX88" s="166" t="s">
        <v>410</v>
      </c>
      <c r="IY88" s="166">
        <v>7673456</v>
      </c>
      <c r="JD88" s="166" t="s">
        <v>410</v>
      </c>
      <c r="JE88" s="166">
        <v>7442713</v>
      </c>
      <c r="JJ88" s="166" t="s">
        <v>410</v>
      </c>
      <c r="JK88" s="166">
        <v>9215183</v>
      </c>
      <c r="JP88" s="166" t="s">
        <v>410</v>
      </c>
      <c r="JQ88" s="166">
        <v>8597382</v>
      </c>
      <c r="JW88" s="166" t="s">
        <v>410</v>
      </c>
      <c r="JX88" s="166">
        <v>9458</v>
      </c>
      <c r="KD88" s="166" t="s">
        <v>410</v>
      </c>
      <c r="KE88" s="130">
        <v>12509</v>
      </c>
      <c r="KJ88" s="166" t="s">
        <v>410</v>
      </c>
      <c r="KK88" s="130">
        <v>10885</v>
      </c>
      <c r="KP88" s="166" t="s">
        <v>410</v>
      </c>
      <c r="KQ88" s="130">
        <v>12362</v>
      </c>
      <c r="KV88" s="166" t="s">
        <v>410</v>
      </c>
      <c r="KW88" s="130">
        <v>15165</v>
      </c>
      <c r="LB88" s="166" t="s">
        <v>410</v>
      </c>
      <c r="LC88" s="130">
        <v>14724</v>
      </c>
      <c r="LI88" s="166" t="s">
        <v>410</v>
      </c>
      <c r="LJ88" s="130">
        <v>17228</v>
      </c>
      <c r="LO88" s="166" t="s">
        <v>410</v>
      </c>
      <c r="LP88" s="130">
        <v>17496</v>
      </c>
      <c r="LU88" s="166" t="s">
        <v>410</v>
      </c>
      <c r="LV88" s="130">
        <v>18568</v>
      </c>
      <c r="MB88" s="166" t="s">
        <v>410</v>
      </c>
      <c r="MC88" s="130">
        <v>16719</v>
      </c>
      <c r="MH88" s="166" t="s">
        <v>410</v>
      </c>
      <c r="MI88" s="130">
        <v>13867</v>
      </c>
      <c r="MN88" s="166" t="s">
        <v>410</v>
      </c>
      <c r="MO88" s="130">
        <v>17760</v>
      </c>
      <c r="MT88" s="166" t="s">
        <v>410</v>
      </c>
      <c r="MU88" s="130">
        <v>25500</v>
      </c>
      <c r="MZ88" s="166" t="s">
        <v>410</v>
      </c>
      <c r="NA88" s="130">
        <v>26687</v>
      </c>
      <c r="NF88" s="166" t="s">
        <v>410</v>
      </c>
      <c r="NG88" s="130">
        <v>25910</v>
      </c>
      <c r="NL88" s="166" t="s">
        <v>410</v>
      </c>
      <c r="NM88" s="166">
        <v>13214</v>
      </c>
    </row>
    <row r="89" spans="1:377" s="166" customFormat="1" x14ac:dyDescent="0.3">
      <c r="A89" s="164" t="s">
        <v>421</v>
      </c>
      <c r="B89" s="122" t="s">
        <v>411</v>
      </c>
      <c r="C89" s="202"/>
      <c r="D89" s="122"/>
      <c r="E89" s="122"/>
      <c r="F89" s="122"/>
      <c r="G89" s="122"/>
      <c r="H89" s="122" t="s">
        <v>411</v>
      </c>
      <c r="I89" s="130">
        <f>ROUND(I87+(I88*I67),0)</f>
        <v>6761342</v>
      </c>
      <c r="J89" s="122"/>
      <c r="K89" s="122"/>
      <c r="L89" s="122"/>
      <c r="M89" s="122"/>
      <c r="N89" s="122" t="s">
        <v>411</v>
      </c>
      <c r="O89" s="130">
        <f>ROUND(O87+(O88*O67),0)</f>
        <v>6798032</v>
      </c>
      <c r="P89" s="122"/>
      <c r="Q89" s="122"/>
      <c r="R89" s="122"/>
      <c r="S89" s="122"/>
      <c r="T89" s="122" t="s">
        <v>411</v>
      </c>
      <c r="U89" s="130">
        <f>ROUND(U87+(U88*U67),0)</f>
        <v>8199267</v>
      </c>
      <c r="V89" s="122"/>
      <c r="W89" s="122"/>
      <c r="X89" s="122"/>
      <c r="Y89" s="122"/>
      <c r="Z89" s="122" t="s">
        <v>411</v>
      </c>
      <c r="AA89" s="130">
        <f>ROUND(AA87+(AA88*AA67),0)</f>
        <v>8014461</v>
      </c>
      <c r="AB89" s="122"/>
      <c r="AC89" s="122"/>
      <c r="AD89" s="122"/>
      <c r="AE89" s="122"/>
      <c r="AF89" s="122" t="s">
        <v>411</v>
      </c>
      <c r="AG89" s="130">
        <f>ROUND(AG87+(AG88*AG67),0)</f>
        <v>8756312</v>
      </c>
      <c r="AH89" s="122"/>
      <c r="AI89" s="122"/>
      <c r="AJ89" s="122"/>
      <c r="AK89" s="122"/>
      <c r="AL89" s="122" t="s">
        <v>411</v>
      </c>
      <c r="AM89" s="130">
        <f>ROUND(AM87+(AM88*AM67),0)</f>
        <v>8480454</v>
      </c>
      <c r="AN89" s="122"/>
      <c r="AO89" s="122"/>
      <c r="AP89" s="122"/>
      <c r="AQ89" s="122"/>
      <c r="AR89" s="122" t="s">
        <v>411</v>
      </c>
      <c r="AS89" s="130">
        <f>ROUND(AS87+(AS88*AS67),0)</f>
        <v>9883602</v>
      </c>
      <c r="AT89" s="122"/>
      <c r="AU89" s="122"/>
      <c r="AV89" s="122"/>
      <c r="AW89" s="122"/>
      <c r="AX89" s="122" t="s">
        <v>411</v>
      </c>
      <c r="AY89" s="130">
        <f>ROUND(AY87+(AY88*AY67),0)</f>
        <v>10323673</v>
      </c>
      <c r="AZ89" s="122"/>
      <c r="BA89" s="122"/>
      <c r="BB89" s="122"/>
      <c r="BC89" s="122"/>
      <c r="BD89" s="122" t="s">
        <v>411</v>
      </c>
      <c r="BE89" s="130">
        <f>ROUND(BE87+(BE88*BE67),0)</f>
        <v>10723425</v>
      </c>
      <c r="BF89" s="186"/>
      <c r="BG89" s="122"/>
      <c r="BH89" s="122"/>
      <c r="BI89" s="122"/>
      <c r="BJ89" s="122"/>
      <c r="BK89" s="122" t="s">
        <v>411</v>
      </c>
      <c r="BL89" s="130">
        <f>ROUND(BL87+(BL88*BL67),0)</f>
        <v>11718803</v>
      </c>
      <c r="BM89" s="122"/>
      <c r="BN89" s="122"/>
      <c r="BO89" s="122"/>
      <c r="BP89" s="122"/>
      <c r="BQ89" s="122" t="s">
        <v>411</v>
      </c>
      <c r="BR89" s="130">
        <f>ROUND(BR87+(BR88*BR67),0)</f>
        <v>12189423</v>
      </c>
      <c r="BS89" s="122"/>
      <c r="BT89" s="122"/>
      <c r="BU89" s="122"/>
      <c r="BV89" s="122"/>
      <c r="BW89" s="122" t="s">
        <v>411</v>
      </c>
      <c r="BX89" s="130">
        <f>ROUND(BX87+(BX88*BX67),0)</f>
        <v>13309968</v>
      </c>
      <c r="BY89" s="122"/>
      <c r="BZ89" s="122"/>
      <c r="CA89" s="122"/>
      <c r="CB89" s="122"/>
      <c r="CC89" s="122" t="s">
        <v>411</v>
      </c>
      <c r="CD89" s="130">
        <f>ROUND(CD87+(CD88*CD67),0)</f>
        <v>11349706</v>
      </c>
      <c r="CE89" s="122"/>
      <c r="CF89" s="122"/>
      <c r="CG89" s="122"/>
      <c r="CH89" s="122"/>
      <c r="CI89" s="122" t="s">
        <v>411</v>
      </c>
      <c r="CJ89" s="130">
        <f>ROUND(CJ87+(CJ88*CJ67),0)</f>
        <v>10880289</v>
      </c>
      <c r="CK89" s="122"/>
      <c r="CL89" s="122"/>
      <c r="CM89" s="122"/>
      <c r="CN89" s="122"/>
      <c r="CO89" s="122" t="s">
        <v>411</v>
      </c>
      <c r="CP89" s="130">
        <f>ROUND(CP87+(CP88*CP67),0)</f>
        <v>10051746</v>
      </c>
      <c r="CQ89" s="122"/>
      <c r="CR89" s="122"/>
      <c r="CS89" s="122"/>
      <c r="CT89" s="122"/>
      <c r="CU89" s="122" t="s">
        <v>411</v>
      </c>
      <c r="CV89" s="130">
        <f>ROUND(CV87+(CV88*CV67),0)</f>
        <v>11441489</v>
      </c>
      <c r="CY89" s="122"/>
      <c r="CZ89" s="122"/>
      <c r="DA89" s="122" t="s">
        <v>411</v>
      </c>
      <c r="DB89" s="130">
        <f>ROUND(DB87+(DB88*DB67),0)</f>
        <v>11217751</v>
      </c>
      <c r="DC89" s="122"/>
      <c r="DD89" s="122"/>
      <c r="DE89" s="122"/>
      <c r="DF89" s="122"/>
      <c r="DG89" s="122" t="s">
        <v>411</v>
      </c>
      <c r="DH89" s="130">
        <f>ROUND(DH87+(DH88*DH67),0)</f>
        <v>12300367</v>
      </c>
      <c r="DI89" s="122"/>
      <c r="DJ89" s="122"/>
      <c r="DK89" s="122"/>
      <c r="DL89" s="122"/>
      <c r="DM89" s="122" t="s">
        <v>411</v>
      </c>
      <c r="DN89" s="130">
        <f>ROUND(DN87+(DN88*DN67),0)</f>
        <v>12153951</v>
      </c>
      <c r="DO89" s="122"/>
      <c r="DP89" s="122"/>
      <c r="DQ89" s="122"/>
      <c r="DR89" s="122"/>
      <c r="DS89" s="122" t="s">
        <v>411</v>
      </c>
      <c r="DT89" s="130">
        <f>ROUND(DT87+(DT88*DT67),0)</f>
        <v>12759986</v>
      </c>
      <c r="DU89" s="122"/>
      <c r="DV89" s="122"/>
      <c r="DW89" s="122"/>
      <c r="DX89" s="122"/>
      <c r="DY89" s="122" t="s">
        <v>411</v>
      </c>
      <c r="DZ89" s="130">
        <f>ROUND(DZ87+(DZ88*DZ67),0)</f>
        <v>13491377</v>
      </c>
      <c r="EA89" s="122"/>
      <c r="EB89" s="122"/>
      <c r="EC89" s="122"/>
      <c r="ED89" s="122"/>
      <c r="EE89" s="122" t="s">
        <v>411</v>
      </c>
      <c r="EF89" s="130">
        <f>ROUND(EF87+(EF88*EF67),0)</f>
        <v>14653618</v>
      </c>
      <c r="EG89" s="122"/>
      <c r="EH89" s="122"/>
      <c r="EI89" s="122"/>
      <c r="EJ89" s="122"/>
      <c r="EK89" s="122"/>
      <c r="EL89" s="122" t="s">
        <v>411</v>
      </c>
      <c r="EM89" s="130">
        <f>ROUND(EM87+(EM88*EM67),0)</f>
        <v>13599533</v>
      </c>
      <c r="EN89" s="122"/>
      <c r="EO89" s="122"/>
      <c r="EP89" s="122"/>
      <c r="EQ89" s="122"/>
      <c r="ER89" s="122" t="s">
        <v>411</v>
      </c>
      <c r="ES89" s="130">
        <f>ROUND(ES87+(ES88*ES67),0)</f>
        <v>13550777</v>
      </c>
      <c r="ET89" s="122"/>
      <c r="EU89" s="122"/>
      <c r="EV89" s="122"/>
      <c r="EW89" s="122"/>
      <c r="EX89" s="122" t="s">
        <v>411</v>
      </c>
      <c r="EY89" s="130">
        <f>ROUND(EY87+(EY88*EY67),0)</f>
        <v>13389371</v>
      </c>
      <c r="EZ89" s="122"/>
      <c r="FA89" s="122"/>
      <c r="FB89" s="122"/>
      <c r="FC89" s="122"/>
      <c r="FD89" s="122" t="s">
        <v>411</v>
      </c>
      <c r="FE89" s="130">
        <f>ROUND(FE87+(FE88*FE67),0)</f>
        <v>14052812</v>
      </c>
      <c r="FF89" s="122"/>
      <c r="FG89" s="122"/>
      <c r="FH89" s="122"/>
      <c r="FI89" s="122"/>
      <c r="FJ89" s="122" t="s">
        <v>411</v>
      </c>
      <c r="FK89" s="130">
        <f>ROUND(FK87+(FK88*FK67),0)</f>
        <v>16377504</v>
      </c>
      <c r="FL89" s="122"/>
      <c r="FM89" s="122"/>
      <c r="FN89" s="122"/>
      <c r="FO89" s="122"/>
      <c r="FP89" s="122" t="s">
        <v>411</v>
      </c>
      <c r="FQ89" s="130">
        <f>ROUND(FQ87+(FQ88*FQ67),0)</f>
        <v>15841953</v>
      </c>
      <c r="FR89" s="122"/>
      <c r="FS89" s="122"/>
      <c r="FT89" s="122"/>
      <c r="FU89" s="122"/>
      <c r="FV89" s="122" t="s">
        <v>411</v>
      </c>
      <c r="FW89" s="130">
        <f>ROUND(FW87+(FW88*FW67),0)</f>
        <v>18847710</v>
      </c>
      <c r="FX89" s="122"/>
      <c r="FY89" s="122"/>
      <c r="FZ89" s="122"/>
      <c r="GA89" s="122"/>
      <c r="GB89" s="122" t="s">
        <v>411</v>
      </c>
      <c r="GC89" s="130">
        <f>ROUND(GC87+(GC88*GC67),0)</f>
        <v>19543143</v>
      </c>
      <c r="GD89" s="122"/>
      <c r="GE89" s="122"/>
      <c r="GF89" s="122"/>
      <c r="GG89" s="122"/>
      <c r="GH89" s="122" t="s">
        <v>411</v>
      </c>
      <c r="GI89" s="130">
        <f>ROUND(GI87+(GI88*GI67),0)</f>
        <v>20113455</v>
      </c>
      <c r="GJ89" s="122"/>
      <c r="GK89" s="122"/>
      <c r="GL89" s="122"/>
      <c r="GM89" s="122"/>
      <c r="GN89" s="122" t="s">
        <v>411</v>
      </c>
      <c r="GO89" s="130">
        <f>ROUND(GO87+(GO88*GO67),0)</f>
        <v>24146757</v>
      </c>
      <c r="GP89" s="122"/>
      <c r="GQ89" s="122"/>
      <c r="GR89" s="122"/>
      <c r="GS89" s="122"/>
      <c r="GT89" s="122" t="s">
        <v>411</v>
      </c>
      <c r="GU89" s="130">
        <f>ROUND(GU87+(GU88*GU67),0)</f>
        <v>27860273</v>
      </c>
      <c r="GV89" s="122"/>
      <c r="GW89" s="122"/>
      <c r="GX89" s="122"/>
      <c r="GY89" s="122"/>
      <c r="GZ89" s="122" t="s">
        <v>411</v>
      </c>
      <c r="HA89" s="130">
        <f>ROUND(HA87+(HA88*HA67),0)</f>
        <v>32825392</v>
      </c>
      <c r="HB89" s="122"/>
      <c r="HC89" s="122"/>
      <c r="HD89" s="122"/>
      <c r="HE89" s="122"/>
      <c r="HF89" s="122" t="s">
        <v>411</v>
      </c>
      <c r="HG89" s="130">
        <f>ROUND(HG87+(HG88*HG67),0)</f>
        <v>40860420</v>
      </c>
      <c r="HH89" s="122"/>
      <c r="HI89" s="122"/>
      <c r="HJ89" s="122"/>
      <c r="HK89" s="122"/>
      <c r="HL89" s="122" t="s">
        <v>411</v>
      </c>
      <c r="HM89" s="130">
        <f>ROUND(HM87+(HM88*HM67),0)</f>
        <v>43252837</v>
      </c>
      <c r="HO89" s="122"/>
      <c r="HP89" s="122"/>
      <c r="HQ89" s="122"/>
      <c r="HR89" s="122"/>
      <c r="HS89" s="122" t="s">
        <v>411</v>
      </c>
      <c r="HT89" s="130">
        <f>ROUND(HT87+(HT88*HT67),0)</f>
        <v>40255722</v>
      </c>
      <c r="HU89" s="122"/>
      <c r="HV89" s="122"/>
      <c r="HW89" s="122"/>
      <c r="HX89" s="122"/>
      <c r="HY89" s="122" t="s">
        <v>411</v>
      </c>
      <c r="HZ89" s="130">
        <f>ROUND(HZ87+(HZ88*HZ67),0)</f>
        <v>42870196</v>
      </c>
      <c r="IF89" s="122" t="s">
        <v>411</v>
      </c>
      <c r="IG89" s="130">
        <f>ROUND(IG87+(IG88*IG67),0)</f>
        <v>49854954</v>
      </c>
      <c r="IL89" s="122" t="s">
        <v>411</v>
      </c>
      <c r="IM89" s="130">
        <f>ROUND(IM87+(IM88*IM67),0)</f>
        <v>54737920</v>
      </c>
      <c r="IR89" s="122" t="s">
        <v>411</v>
      </c>
      <c r="IS89" s="130">
        <f>ROUND(IS87+(IS88*IS67),0)</f>
        <v>47117693</v>
      </c>
      <c r="IX89" s="122" t="s">
        <v>411</v>
      </c>
      <c r="IY89" s="130">
        <f>ROUND(IY87+(IY88*IY67),0)</f>
        <v>55616608</v>
      </c>
      <c r="JD89" s="122" t="s">
        <v>411</v>
      </c>
      <c r="JE89" s="130">
        <f>ROUND(JE87+(JE88*JE67),0)</f>
        <v>56792022</v>
      </c>
      <c r="JJ89" s="122" t="s">
        <v>411</v>
      </c>
      <c r="JK89" s="130">
        <f>ROUND(JK87+(JK88*JK67),0)</f>
        <v>60408648</v>
      </c>
      <c r="JP89" s="122" t="s">
        <v>411</v>
      </c>
      <c r="JQ89" s="130">
        <f>ROUND(JQ87+(JQ88*JQ67),0)</f>
        <v>67109111</v>
      </c>
      <c r="JW89" s="122" t="s">
        <v>411</v>
      </c>
      <c r="JX89" s="130">
        <f>ROUND(JX87+(JX88*JX67),0)</f>
        <v>77484</v>
      </c>
      <c r="KD89" s="122" t="s">
        <v>411</v>
      </c>
      <c r="KE89" s="130">
        <f>ROUND(KE87+(KE88*KE67),0)</f>
        <v>126406</v>
      </c>
      <c r="KJ89" s="122" t="s">
        <v>411</v>
      </c>
      <c r="KK89" s="130">
        <f>ROUND(KK87+(KK88*KK67),0)</f>
        <v>128067</v>
      </c>
      <c r="KP89" s="122" t="s">
        <v>411</v>
      </c>
      <c r="KQ89" s="130">
        <f>ROUND(KQ87+(KQ88*KQ67),0)</f>
        <v>146743</v>
      </c>
      <c r="KV89" s="122" t="s">
        <v>411</v>
      </c>
      <c r="KW89" s="130">
        <f>ROUND(KW87+(KW88*KW67),0)</f>
        <v>177317</v>
      </c>
      <c r="LB89" s="122" t="s">
        <v>411</v>
      </c>
      <c r="LC89" s="130">
        <f>ROUND(LC87+(LC88*LC67),0)</f>
        <v>173305</v>
      </c>
      <c r="LI89" s="122" t="s">
        <v>411</v>
      </c>
      <c r="LJ89" s="130">
        <f>ROUND(LJ87+(LJ88*LJ67),0)</f>
        <v>223252</v>
      </c>
      <c r="LO89" s="122" t="s">
        <v>411</v>
      </c>
      <c r="LP89" s="130">
        <f>ROUND(LP87+(LP88*LP67),0)</f>
        <v>211899</v>
      </c>
      <c r="LU89" s="122" t="s">
        <v>411</v>
      </c>
      <c r="LV89" s="130">
        <f>ROUND(LV87+(LV88*LV67),0)</f>
        <v>244512</v>
      </c>
      <c r="MB89" s="122" t="s">
        <v>411</v>
      </c>
      <c r="MC89" s="130">
        <f>ROUND(MC87+(MC88*MC67),0)</f>
        <v>244290</v>
      </c>
      <c r="MH89" s="122" t="s">
        <v>411</v>
      </c>
      <c r="MI89" s="130">
        <f>ROUND(MI87+(MI88*MI67),0)</f>
        <v>236110</v>
      </c>
      <c r="MN89" s="122" t="s">
        <v>411</v>
      </c>
      <c r="MO89" s="130">
        <f>ROUND(MO87+(MO88*MO67),0)</f>
        <v>314548</v>
      </c>
      <c r="MT89" s="122" t="s">
        <v>411</v>
      </c>
      <c r="MU89" s="130">
        <f>ROUND(MU87+(MU88*MU67),0)</f>
        <v>338400</v>
      </c>
      <c r="MZ89" s="122" t="s">
        <v>411</v>
      </c>
      <c r="NA89" s="130">
        <f>ROUND(NA87+(NA88*NA67),0)</f>
        <v>364792</v>
      </c>
      <c r="NF89" s="122" t="s">
        <v>411</v>
      </c>
      <c r="NG89" s="130">
        <f>ROUND(NG87+(NG88*NG67),0)</f>
        <v>425327</v>
      </c>
      <c r="NL89" s="122" t="s">
        <v>411</v>
      </c>
      <c r="NM89" s="166">
        <f>ROUND(NM87+(NM88*NM67),0)</f>
        <v>272054</v>
      </c>
    </row>
    <row r="90" spans="1:377" s="56" customFormat="1" ht="13.8" x14ac:dyDescent="0.3">
      <c r="B90" s="56" t="s">
        <v>367</v>
      </c>
      <c r="C90" s="205"/>
      <c r="H90" s="56" t="s">
        <v>367</v>
      </c>
      <c r="I90" s="196">
        <v>12056567</v>
      </c>
      <c r="N90" s="56" t="s">
        <v>367</v>
      </c>
      <c r="O90" s="196">
        <v>11246114</v>
      </c>
      <c r="T90" s="56" t="s">
        <v>367</v>
      </c>
      <c r="U90" s="196">
        <v>13094723</v>
      </c>
      <c r="Z90" s="56" t="s">
        <v>367</v>
      </c>
      <c r="AA90" s="196">
        <v>12596883</v>
      </c>
      <c r="AF90" s="56" t="s">
        <v>367</v>
      </c>
      <c r="AG90" s="196">
        <v>13993769</v>
      </c>
      <c r="AL90" s="56" t="s">
        <v>367</v>
      </c>
      <c r="AM90" s="196">
        <v>13810572</v>
      </c>
      <c r="AR90" s="56" t="s">
        <v>367</v>
      </c>
      <c r="AS90" s="196">
        <v>16520161</v>
      </c>
      <c r="AX90" s="56" t="s">
        <v>367</v>
      </c>
      <c r="AY90" s="196">
        <v>17459007</v>
      </c>
      <c r="BD90" s="56" t="s">
        <v>367</v>
      </c>
      <c r="BE90" s="196">
        <v>17712453</v>
      </c>
      <c r="BF90" s="196"/>
      <c r="BK90" s="56" t="s">
        <v>367</v>
      </c>
      <c r="BL90" s="196">
        <v>19519155</v>
      </c>
      <c r="BQ90" s="56" t="s">
        <v>367</v>
      </c>
      <c r="BR90" s="196">
        <v>20110848</v>
      </c>
      <c r="BW90" s="56" t="s">
        <v>367</v>
      </c>
      <c r="BX90" s="196">
        <v>21030194</v>
      </c>
      <c r="CC90" s="56" t="s">
        <v>367</v>
      </c>
      <c r="CD90" s="196">
        <v>18662757</v>
      </c>
      <c r="CI90" s="56" t="s">
        <v>367</v>
      </c>
      <c r="CJ90" s="196">
        <v>16886733</v>
      </c>
      <c r="CO90" s="56" t="s">
        <v>367</v>
      </c>
      <c r="CP90" s="196">
        <v>15189964</v>
      </c>
      <c r="CU90" s="56" t="s">
        <v>367</v>
      </c>
      <c r="CV90" s="196">
        <v>17232964</v>
      </c>
      <c r="DA90" s="56" t="s">
        <v>367</v>
      </c>
      <c r="DB90" s="196">
        <v>17361279</v>
      </c>
      <c r="DG90" s="56" t="s">
        <v>367</v>
      </c>
      <c r="DH90" s="196">
        <v>18550443</v>
      </c>
      <c r="DM90" s="56" t="s">
        <v>367</v>
      </c>
      <c r="DN90" s="196">
        <v>18502693</v>
      </c>
      <c r="DS90" s="56" t="s">
        <v>367</v>
      </c>
      <c r="DT90" s="196">
        <v>19361859</v>
      </c>
      <c r="DY90" s="56" t="s">
        <v>367</v>
      </c>
      <c r="DZ90" s="196">
        <v>20876173</v>
      </c>
      <c r="EE90" s="56" t="s">
        <v>367</v>
      </c>
      <c r="EF90" s="196">
        <v>23331270</v>
      </c>
      <c r="EL90" s="56" t="s">
        <v>367</v>
      </c>
      <c r="EM90" s="196">
        <v>20077604</v>
      </c>
      <c r="ER90" s="56" t="s">
        <v>367</v>
      </c>
      <c r="ES90" s="196">
        <v>20213656</v>
      </c>
      <c r="EX90" s="56" t="s">
        <v>367</v>
      </c>
      <c r="EY90" s="196">
        <v>19705067</v>
      </c>
      <c r="FD90" s="56" t="s">
        <v>367</v>
      </c>
      <c r="FE90" s="196">
        <v>21337697</v>
      </c>
      <c r="FJ90" s="56" t="s">
        <v>367</v>
      </c>
      <c r="FK90" s="196">
        <v>23985394</v>
      </c>
      <c r="FP90" s="56" t="s">
        <v>367</v>
      </c>
      <c r="FQ90" s="196">
        <v>23255815</v>
      </c>
      <c r="FV90" s="56" t="s">
        <v>367</v>
      </c>
      <c r="FW90" s="196">
        <v>28123541</v>
      </c>
      <c r="GB90" s="56" t="s">
        <v>367</v>
      </c>
      <c r="GC90" s="196">
        <v>29227780</v>
      </c>
      <c r="GH90" s="56" t="s">
        <v>367</v>
      </c>
      <c r="GI90" s="196">
        <v>30467219</v>
      </c>
      <c r="GN90" s="56" t="s">
        <v>367</v>
      </c>
      <c r="GO90" s="196">
        <v>36293962</v>
      </c>
      <c r="GT90" s="56" t="s">
        <v>367</v>
      </c>
      <c r="GU90" s="196">
        <v>44185477</v>
      </c>
      <c r="GZ90" s="56" t="s">
        <v>367</v>
      </c>
      <c r="HA90" s="196">
        <v>51443255</v>
      </c>
      <c r="HF90" s="56" t="s">
        <v>367</v>
      </c>
      <c r="HG90" s="196">
        <v>64953558</v>
      </c>
      <c r="HL90" s="56" t="s">
        <v>367</v>
      </c>
      <c r="HM90" s="196">
        <v>68101315</v>
      </c>
      <c r="HS90" s="56" t="s">
        <v>367</v>
      </c>
      <c r="HT90" s="196">
        <v>61893323</v>
      </c>
      <c r="HY90" s="56" t="s">
        <v>367</v>
      </c>
      <c r="HZ90" s="196">
        <v>65258569</v>
      </c>
      <c r="IF90" s="56" t="s">
        <v>367</v>
      </c>
      <c r="IG90" s="166">
        <v>73805767</v>
      </c>
      <c r="IL90" s="56" t="s">
        <v>367</v>
      </c>
      <c r="IM90" s="196">
        <v>79961891</v>
      </c>
      <c r="IR90" s="56" t="s">
        <v>367</v>
      </c>
      <c r="IS90" s="196">
        <v>69194225</v>
      </c>
      <c r="IX90" s="56" t="s">
        <v>367</v>
      </c>
      <c r="IY90" s="196">
        <v>81465471</v>
      </c>
      <c r="JD90" s="56" t="s">
        <v>367</v>
      </c>
      <c r="JE90" s="196">
        <v>82358674</v>
      </c>
      <c r="JJ90" s="56" t="s">
        <v>367</v>
      </c>
      <c r="JK90" s="196">
        <v>93900378</v>
      </c>
      <c r="JP90" s="56" t="s">
        <v>367</v>
      </c>
      <c r="JQ90" s="196">
        <v>95481208</v>
      </c>
      <c r="JW90" s="56" t="s">
        <v>367</v>
      </c>
      <c r="JX90" s="196">
        <v>109103</v>
      </c>
      <c r="KD90" s="56" t="s">
        <v>367</v>
      </c>
      <c r="KE90" s="196">
        <v>176153</v>
      </c>
      <c r="KJ90" s="56" t="s">
        <v>367</v>
      </c>
      <c r="KK90" s="196">
        <v>175771</v>
      </c>
      <c r="KP90" s="56" t="s">
        <v>367</v>
      </c>
      <c r="KQ90" s="196">
        <v>206239</v>
      </c>
      <c r="KV90" s="56" t="s">
        <v>367</v>
      </c>
      <c r="KW90" s="196">
        <v>243007</v>
      </c>
      <c r="LB90" s="56" t="s">
        <v>367</v>
      </c>
      <c r="LC90" s="196">
        <v>239555</v>
      </c>
      <c r="LI90" s="56" t="s">
        <v>367</v>
      </c>
      <c r="LJ90" s="196">
        <v>317896</v>
      </c>
      <c r="LO90" s="56" t="s">
        <v>367</v>
      </c>
      <c r="LP90" s="196">
        <v>290175</v>
      </c>
      <c r="LU90" s="56" t="s">
        <v>367</v>
      </c>
      <c r="LV90" s="196">
        <v>331045</v>
      </c>
      <c r="MB90" s="56" t="s">
        <v>367</v>
      </c>
      <c r="MC90" s="196">
        <v>324751</v>
      </c>
      <c r="MH90" s="56" t="s">
        <v>367</v>
      </c>
      <c r="MI90" s="196">
        <v>315093</v>
      </c>
      <c r="MN90" s="56" t="s">
        <v>367</v>
      </c>
      <c r="MO90" s="196">
        <v>424906</v>
      </c>
      <c r="MT90" s="56" t="s">
        <v>367</v>
      </c>
      <c r="MU90" s="196">
        <v>466284</v>
      </c>
      <c r="MZ90" s="56" t="s">
        <v>367</v>
      </c>
      <c r="NA90" s="196">
        <v>489721</v>
      </c>
      <c r="NF90" s="56" t="s">
        <v>367</v>
      </c>
      <c r="NG90" s="196">
        <v>588081</v>
      </c>
      <c r="NL90" s="56" t="s">
        <v>367</v>
      </c>
      <c r="NM90" s="56">
        <v>376636</v>
      </c>
    </row>
    <row r="91" spans="1:377" s="166" customFormat="1" x14ac:dyDescent="0.3">
      <c r="A91" s="164" t="s">
        <v>374</v>
      </c>
      <c r="B91" s="166" t="s">
        <v>375</v>
      </c>
      <c r="C91" s="153"/>
      <c r="H91" s="166" t="s">
        <v>375</v>
      </c>
      <c r="I91" s="130">
        <f>I90-I89</f>
        <v>5295225</v>
      </c>
      <c r="N91" s="166" t="s">
        <v>375</v>
      </c>
      <c r="O91" s="130">
        <f>O90-O89</f>
        <v>4448082</v>
      </c>
      <c r="T91" s="166" t="s">
        <v>375</v>
      </c>
      <c r="U91" s="130">
        <f>U90-U89</f>
        <v>4895456</v>
      </c>
      <c r="Z91" s="166" t="s">
        <v>375</v>
      </c>
      <c r="AA91" s="130">
        <f>AA90-AA89</f>
        <v>4582422</v>
      </c>
      <c r="AF91" s="166" t="s">
        <v>375</v>
      </c>
      <c r="AG91" s="130">
        <f>AG90-AG89</f>
        <v>5237457</v>
      </c>
      <c r="AL91" s="166" t="s">
        <v>375</v>
      </c>
      <c r="AM91" s="130">
        <f>AM90-AM89</f>
        <v>5330118</v>
      </c>
      <c r="AR91" s="166" t="s">
        <v>375</v>
      </c>
      <c r="AS91" s="130">
        <f>AS90-AS89</f>
        <v>6636559</v>
      </c>
      <c r="AX91" s="166" t="s">
        <v>375</v>
      </c>
      <c r="AY91" s="130">
        <f>AY90-AY89</f>
        <v>7135334</v>
      </c>
      <c r="BD91" s="166" t="s">
        <v>375</v>
      </c>
      <c r="BE91" s="130">
        <f>BE90-BE89</f>
        <v>6989028</v>
      </c>
      <c r="BF91" s="130"/>
      <c r="BK91" s="166" t="s">
        <v>375</v>
      </c>
      <c r="BL91" s="130">
        <f>BL90-BL89</f>
        <v>7800352</v>
      </c>
      <c r="BQ91" s="166" t="s">
        <v>375</v>
      </c>
      <c r="BR91" s="130">
        <f>BR90-BR89</f>
        <v>7921425</v>
      </c>
      <c r="BW91" s="166" t="s">
        <v>375</v>
      </c>
      <c r="BX91" s="130">
        <f>BX90-BX89</f>
        <v>7720226</v>
      </c>
      <c r="CC91" s="166" t="s">
        <v>375</v>
      </c>
      <c r="CD91" s="130">
        <f>CD90-CD89</f>
        <v>7313051</v>
      </c>
      <c r="CI91" s="166" t="s">
        <v>375</v>
      </c>
      <c r="CJ91" s="130">
        <f>CJ90-CJ89</f>
        <v>6006444</v>
      </c>
      <c r="CO91" s="166" t="s">
        <v>375</v>
      </c>
      <c r="CP91" s="130">
        <f>CP90-CP89</f>
        <v>5138218</v>
      </c>
      <c r="CU91" s="166" t="s">
        <v>375</v>
      </c>
      <c r="CV91" s="130">
        <f>CV90-CV89</f>
        <v>5791475</v>
      </c>
      <c r="DA91" s="166" t="s">
        <v>375</v>
      </c>
      <c r="DB91" s="130">
        <f>DB90-DB89</f>
        <v>6143528</v>
      </c>
      <c r="DG91" s="166" t="s">
        <v>375</v>
      </c>
      <c r="DH91" s="130">
        <f>DH90-DH89</f>
        <v>6250076</v>
      </c>
      <c r="DM91" s="166" t="s">
        <v>375</v>
      </c>
      <c r="DN91" s="130">
        <f>DN90-DN89</f>
        <v>6348742</v>
      </c>
      <c r="DS91" s="166" t="s">
        <v>375</v>
      </c>
      <c r="DT91" s="130">
        <f>DT90-DT89</f>
        <v>6601873</v>
      </c>
      <c r="DY91" s="166" t="s">
        <v>375</v>
      </c>
      <c r="DZ91" s="130">
        <f>DZ90-DZ89</f>
        <v>7384796</v>
      </c>
      <c r="EE91" s="166" t="s">
        <v>375</v>
      </c>
      <c r="EF91" s="130">
        <f>EF90-EF89</f>
        <v>8677652</v>
      </c>
      <c r="EL91" s="166" t="s">
        <v>375</v>
      </c>
      <c r="EM91" s="130">
        <f>EM90-EM89</f>
        <v>6478071</v>
      </c>
      <c r="ER91" s="166" t="s">
        <v>375</v>
      </c>
      <c r="ES91" s="130">
        <f>ES90-ES89</f>
        <v>6662879</v>
      </c>
      <c r="EX91" s="166" t="s">
        <v>375</v>
      </c>
      <c r="EY91" s="130">
        <f>EY90-EY89</f>
        <v>6315696</v>
      </c>
      <c r="FD91" s="166" t="s">
        <v>375</v>
      </c>
      <c r="FE91" s="130">
        <f>FE90-FE89</f>
        <v>7284885</v>
      </c>
      <c r="FJ91" s="166" t="s">
        <v>375</v>
      </c>
      <c r="FK91" s="130">
        <f>FK90-FK89</f>
        <v>7607890</v>
      </c>
      <c r="FP91" s="166" t="s">
        <v>375</v>
      </c>
      <c r="FQ91" s="130">
        <f>FQ90-FQ89</f>
        <v>7413862</v>
      </c>
      <c r="FV91" s="166" t="s">
        <v>375</v>
      </c>
      <c r="FW91" s="130">
        <f>FW90-FW89</f>
        <v>9275831</v>
      </c>
      <c r="GB91" s="166" t="s">
        <v>375</v>
      </c>
      <c r="GC91" s="130">
        <f>GC90-GC89</f>
        <v>9684637</v>
      </c>
      <c r="GH91" s="166" t="s">
        <v>375</v>
      </c>
      <c r="GI91" s="130">
        <f>GI90-GI89</f>
        <v>10353764</v>
      </c>
      <c r="GN91" s="166" t="s">
        <v>375</v>
      </c>
      <c r="GO91" s="130">
        <f>GO90-GO89</f>
        <v>12147205</v>
      </c>
      <c r="GT91" s="166" t="s">
        <v>375</v>
      </c>
      <c r="GU91" s="130">
        <f>GU90-GU89</f>
        <v>16325204</v>
      </c>
      <c r="GZ91" s="166" t="s">
        <v>375</v>
      </c>
      <c r="HA91" s="130">
        <f>HA90-HA89</f>
        <v>18617863</v>
      </c>
      <c r="HF91" s="166" t="s">
        <v>375</v>
      </c>
      <c r="HG91" s="130">
        <f>HG90-HG89</f>
        <v>24093138</v>
      </c>
      <c r="HL91" s="166" t="s">
        <v>375</v>
      </c>
      <c r="HM91" s="130">
        <f>HM90-HM89</f>
        <v>24848478</v>
      </c>
      <c r="HS91" s="166" t="s">
        <v>375</v>
      </c>
      <c r="HT91" s="130">
        <f>HT90-HT89</f>
        <v>21637601</v>
      </c>
      <c r="HY91" s="166" t="s">
        <v>375</v>
      </c>
      <c r="HZ91" s="130">
        <f>HZ90-HZ89</f>
        <v>22388373</v>
      </c>
      <c r="IF91" s="166" t="s">
        <v>375</v>
      </c>
      <c r="IG91" s="130">
        <f>IG90-IG89</f>
        <v>23950813</v>
      </c>
      <c r="IL91" s="166" t="s">
        <v>375</v>
      </c>
      <c r="IM91" s="130">
        <f>IM90-IM89</f>
        <v>25223971</v>
      </c>
      <c r="IR91" s="166" t="s">
        <v>375</v>
      </c>
      <c r="IS91" s="130">
        <f>IS90-IS89</f>
        <v>22076532</v>
      </c>
      <c r="IX91" s="166" t="s">
        <v>375</v>
      </c>
      <c r="IY91" s="130">
        <f>IY90-IY89</f>
        <v>25848863</v>
      </c>
      <c r="JD91" s="166" t="s">
        <v>375</v>
      </c>
      <c r="JE91" s="130">
        <f>JE90-JE89</f>
        <v>25566652</v>
      </c>
      <c r="JJ91" s="166" t="s">
        <v>375</v>
      </c>
      <c r="JK91" s="130">
        <f>JK90-JK89</f>
        <v>33491730</v>
      </c>
      <c r="JP91" s="166" t="s">
        <v>375</v>
      </c>
      <c r="JQ91" s="130">
        <f>JQ90-JQ89</f>
        <v>28372097</v>
      </c>
      <c r="JW91" s="166" t="s">
        <v>375</v>
      </c>
      <c r="JX91" s="130">
        <f>JX90-JX89</f>
        <v>31619</v>
      </c>
      <c r="KD91" s="166" t="s">
        <v>375</v>
      </c>
      <c r="KE91" s="130">
        <f>KE90-KE89</f>
        <v>49747</v>
      </c>
      <c r="KJ91" s="166" t="s">
        <v>375</v>
      </c>
      <c r="KK91" s="130">
        <f>KK90-KK89</f>
        <v>47704</v>
      </c>
      <c r="KP91" s="166" t="s">
        <v>375</v>
      </c>
      <c r="KQ91" s="130">
        <f>KQ90-KQ89</f>
        <v>59496</v>
      </c>
      <c r="KV91" s="166" t="s">
        <v>375</v>
      </c>
      <c r="KW91" s="130">
        <f>KW90-KW89</f>
        <v>65690</v>
      </c>
      <c r="LB91" s="166" t="s">
        <v>375</v>
      </c>
      <c r="LC91" s="130">
        <f>LC90-LC89</f>
        <v>66250</v>
      </c>
      <c r="LI91" s="166" t="s">
        <v>375</v>
      </c>
      <c r="LJ91" s="130">
        <f>LJ90-LJ89</f>
        <v>94644</v>
      </c>
      <c r="LO91" s="166" t="s">
        <v>375</v>
      </c>
      <c r="LP91" s="130">
        <f>LP90-LP89</f>
        <v>78276</v>
      </c>
      <c r="LU91" s="166" t="s">
        <v>375</v>
      </c>
      <c r="LV91" s="130">
        <f>LV90-LV89</f>
        <v>86533</v>
      </c>
      <c r="MB91" s="166" t="s">
        <v>375</v>
      </c>
      <c r="MC91" s="130">
        <f>MC90-MC89</f>
        <v>80461</v>
      </c>
      <c r="MH91" s="166" t="s">
        <v>375</v>
      </c>
      <c r="MI91" s="130">
        <f>MI90-MI89</f>
        <v>78983</v>
      </c>
      <c r="MN91" s="166" t="s">
        <v>375</v>
      </c>
      <c r="MO91" s="130">
        <f>MO90-MO89</f>
        <v>110358</v>
      </c>
      <c r="MT91" s="166" t="s">
        <v>375</v>
      </c>
      <c r="MU91" s="130">
        <f>MU90-MU89</f>
        <v>127884</v>
      </c>
      <c r="MZ91" s="166" t="s">
        <v>375</v>
      </c>
      <c r="NA91" s="130">
        <f>NA90-NA89</f>
        <v>124929</v>
      </c>
      <c r="NF91" s="166" t="s">
        <v>375</v>
      </c>
      <c r="NG91" s="130">
        <f>NG90-NG89</f>
        <v>162754</v>
      </c>
      <c r="NL91" s="166" t="s">
        <v>375</v>
      </c>
      <c r="NM91" s="166">
        <f>NM90-NM89</f>
        <v>104582</v>
      </c>
    </row>
    <row r="92" spans="1:377" s="122" customFormat="1" x14ac:dyDescent="0.3">
      <c r="A92" s="170" t="s">
        <v>376</v>
      </c>
      <c r="B92" s="122" t="s">
        <v>412</v>
      </c>
      <c r="C92" s="202"/>
      <c r="H92" s="122" t="s">
        <v>412</v>
      </c>
      <c r="I92" s="203">
        <f>(I91*100)/I86</f>
        <v>34.089574711515951</v>
      </c>
      <c r="N92" s="122" t="s">
        <v>412</v>
      </c>
      <c r="O92" s="203">
        <f>(O91*100)/O86</f>
        <v>34.042539838910123</v>
      </c>
      <c r="T92" s="122" t="s">
        <v>412</v>
      </c>
      <c r="U92" s="203">
        <f>(U91*100)/U86</f>
        <v>22.779365334328986</v>
      </c>
      <c r="Z92" s="122" t="s">
        <v>412</v>
      </c>
      <c r="AA92" s="203">
        <f>(AA91*100)/AA86</f>
        <v>23.866417038531651</v>
      </c>
      <c r="AF92" s="122" t="s">
        <v>412</v>
      </c>
      <c r="AG92" s="203">
        <f>(AG91*100)/AG86</f>
        <v>31.069693082301995</v>
      </c>
      <c r="AL92" s="122" t="s">
        <v>412</v>
      </c>
      <c r="AM92" s="203">
        <f>(AM91*100)/AM86</f>
        <v>27.209473955520082</v>
      </c>
      <c r="AR92" s="122" t="s">
        <v>412</v>
      </c>
      <c r="AS92" s="203">
        <f>(AS91*100)/AS86</f>
        <v>30.18854973249266</v>
      </c>
      <c r="AX92" s="122" t="s">
        <v>412</v>
      </c>
      <c r="AY92" s="203">
        <f>(AY91*100)/AY86</f>
        <v>32.021467515326727</v>
      </c>
      <c r="BD92" s="122" t="s">
        <v>412</v>
      </c>
      <c r="BE92" s="203">
        <f>(BE91*100)/BE86</f>
        <v>29.676326373401423</v>
      </c>
      <c r="BF92" s="186"/>
      <c r="BK92" s="122" t="s">
        <v>412</v>
      </c>
      <c r="BL92" s="203">
        <f>(BL91*100)/BL86</f>
        <v>27.898671732646076</v>
      </c>
      <c r="BQ92" s="122" t="s">
        <v>412</v>
      </c>
      <c r="BR92" s="203">
        <f>(BR91*100)/BR86</f>
        <v>24.924012741430751</v>
      </c>
      <c r="BW92" s="122" t="s">
        <v>412</v>
      </c>
      <c r="BX92" s="203">
        <f>(BX91*100)/BX86</f>
        <v>25.691731278480962</v>
      </c>
      <c r="CC92" s="122" t="s">
        <v>412</v>
      </c>
      <c r="CD92" s="203">
        <f>(CD91*100)/CD86</f>
        <v>24.622367633727851</v>
      </c>
      <c r="CI92" s="122" t="s">
        <v>412</v>
      </c>
      <c r="CJ92" s="203">
        <f>(CJ91*100)/CJ86</f>
        <v>24.696718671222325</v>
      </c>
      <c r="CO92" s="122" t="s">
        <v>412</v>
      </c>
      <c r="CP92" s="203">
        <f>(CP91*100)/CP86</f>
        <v>23.37700389134622</v>
      </c>
      <c r="CU92" s="122" t="s">
        <v>412</v>
      </c>
      <c r="CV92" s="203">
        <f>(CV91*100)/CV86</f>
        <v>22.262548131940619</v>
      </c>
      <c r="CW92" s="204"/>
      <c r="CX92" s="204"/>
      <c r="DA92" s="122" t="s">
        <v>412</v>
      </c>
      <c r="DB92" s="203">
        <f>(DB91*100)/DB86</f>
        <v>24.209874439064279</v>
      </c>
      <c r="DG92" s="122" t="s">
        <v>412</v>
      </c>
      <c r="DH92" s="203">
        <f>(DH91*100)/DH86</f>
        <v>23.839252312493784</v>
      </c>
      <c r="DM92" s="122" t="s">
        <v>412</v>
      </c>
      <c r="DN92" s="203">
        <f>(DN91*100)/DN86</f>
        <v>21.379472124803808</v>
      </c>
      <c r="DS92" s="122" t="s">
        <v>412</v>
      </c>
      <c r="DT92" s="203">
        <f>(DT91*100)/DT86</f>
        <v>22.100800873175853</v>
      </c>
      <c r="DY92" s="122" t="s">
        <v>412</v>
      </c>
      <c r="DZ92" s="203">
        <f>(DZ91*100)/DZ86</f>
        <v>23.241653466658398</v>
      </c>
      <c r="EE92" s="122" t="s">
        <v>412</v>
      </c>
      <c r="EF92" s="203">
        <f>(EF91*100)/EF86</f>
        <v>22.20348516583698</v>
      </c>
      <c r="EL92" s="122" t="s">
        <v>412</v>
      </c>
      <c r="EM92" s="203">
        <f>(EM91*100)/EM86</f>
        <v>22.277937854519852</v>
      </c>
      <c r="ER92" s="122" t="s">
        <v>412</v>
      </c>
      <c r="ES92" s="203">
        <f>(ES91*100)/ES86</f>
        <v>21.253757115576413</v>
      </c>
      <c r="EX92" s="122" t="s">
        <v>412</v>
      </c>
      <c r="EY92" s="203">
        <f>(EY91*100)/EY86</f>
        <v>23.139196292626295</v>
      </c>
      <c r="FD92" s="122" t="s">
        <v>412</v>
      </c>
      <c r="FE92" s="203">
        <f>(FE91*100)/FE86</f>
        <v>26.25247168129825</v>
      </c>
      <c r="FJ92" s="122" t="s">
        <v>412</v>
      </c>
      <c r="FK92" s="203">
        <f>(FK91*100)/FK86</f>
        <v>23.372359511901397</v>
      </c>
      <c r="FP92" s="122" t="s">
        <v>412</v>
      </c>
      <c r="FQ92" s="203">
        <f>(FQ91*100)/FQ86</f>
        <v>21.974560371678717</v>
      </c>
      <c r="FV92" s="122" t="s">
        <v>412</v>
      </c>
      <c r="FW92" s="203">
        <f>(FW91*100)/FW86</f>
        <v>23.877855490624476</v>
      </c>
      <c r="GB92" s="122" t="s">
        <v>412</v>
      </c>
      <c r="GC92" s="203">
        <f>(GC91*100)/GC86</f>
        <v>22.483095491107946</v>
      </c>
      <c r="GH92" s="122" t="s">
        <v>412</v>
      </c>
      <c r="GI92" s="203">
        <f>(GI91*100)/GI86</f>
        <v>23.449414051374955</v>
      </c>
      <c r="GN92" s="122" t="s">
        <v>412</v>
      </c>
      <c r="GO92" s="203">
        <f>(GO91*100)/GO86</f>
        <v>22.749345009897304</v>
      </c>
      <c r="GT92" s="122" t="s">
        <v>412</v>
      </c>
      <c r="GU92" s="203">
        <f>(GU91*100)/GU86</f>
        <v>25.943556965165239</v>
      </c>
      <c r="GZ92" s="122" t="s">
        <v>412</v>
      </c>
      <c r="HA92" s="203">
        <f>(HA91*100)/HA86</f>
        <v>27.992765189686359</v>
      </c>
      <c r="HF92" s="122" t="s">
        <v>412</v>
      </c>
      <c r="HG92" s="203">
        <f>(HG91*100)/HG86</f>
        <v>29.990564845334191</v>
      </c>
      <c r="HL92" s="122" t="s">
        <v>412</v>
      </c>
      <c r="HM92" s="203">
        <f>(HM91*100)/HM86</f>
        <v>28.93370439831471</v>
      </c>
      <c r="HN92" s="204"/>
      <c r="HS92" s="122" t="s">
        <v>412</v>
      </c>
      <c r="HT92" s="203">
        <f>(HT91*100)/HT86</f>
        <v>29.182735359904292</v>
      </c>
      <c r="HY92" s="122" t="s">
        <v>412</v>
      </c>
      <c r="HZ92" s="203">
        <f>(HZ91*100)/HZ86</f>
        <v>30.693713389791476</v>
      </c>
      <c r="IA92" s="204"/>
      <c r="IB92" s="204"/>
      <c r="IC92" s="204"/>
      <c r="ID92" s="204"/>
      <c r="IE92" s="204"/>
      <c r="IF92" s="122" t="s">
        <v>412</v>
      </c>
      <c r="IG92" s="203">
        <f>(IG91*100)/IG86</f>
        <v>27.197874799543136</v>
      </c>
      <c r="IH92" s="204"/>
      <c r="II92" s="204"/>
      <c r="IJ92" s="204"/>
      <c r="IK92" s="204"/>
      <c r="IL92" s="122" t="s">
        <v>412</v>
      </c>
      <c r="IM92" s="203">
        <f>(IM91*100)/IM86</f>
        <v>27.768504596494232</v>
      </c>
      <c r="IN92" s="204"/>
      <c r="IO92" s="204"/>
      <c r="IP92" s="204"/>
      <c r="IQ92" s="204"/>
      <c r="IR92" s="122" t="s">
        <v>412</v>
      </c>
      <c r="IS92" s="203">
        <f>(IS91*100)/IS86</f>
        <v>26.692857827901815</v>
      </c>
      <c r="IT92" s="204"/>
      <c r="IU92" s="204"/>
      <c r="IV92" s="204"/>
      <c r="IW92" s="204"/>
      <c r="IX92" s="122" t="s">
        <v>412</v>
      </c>
      <c r="IY92" s="203">
        <f>(IY91*100)/IY86</f>
        <v>27.953357215021533</v>
      </c>
      <c r="IZ92" s="204"/>
      <c r="JA92" s="204"/>
      <c r="JB92" s="204"/>
      <c r="JC92" s="204"/>
      <c r="JD92" s="122" t="s">
        <v>412</v>
      </c>
      <c r="JE92" s="203">
        <f>(JE91*100)/JE86</f>
        <v>24.75603926022173</v>
      </c>
      <c r="JF92" s="204"/>
      <c r="JG92" s="204"/>
      <c r="JH92" s="204"/>
      <c r="JI92" s="204"/>
      <c r="JJ92" s="122" t="s">
        <v>412</v>
      </c>
      <c r="JK92" s="203">
        <f>(JK91*100)/JK86</f>
        <v>26.22939411208791</v>
      </c>
      <c r="JL92" s="204"/>
      <c r="JM92" s="204"/>
      <c r="JN92" s="204"/>
      <c r="JO92" s="204"/>
      <c r="JP92" s="122" t="s">
        <v>412</v>
      </c>
      <c r="JQ92" s="203">
        <f>(JQ91*100)/JQ86</f>
        <v>23.459433946928446</v>
      </c>
      <c r="JW92" s="122" t="s">
        <v>412</v>
      </c>
      <c r="JX92" s="203">
        <f>(JX91*100)/JX86</f>
        <v>24.740227222935118</v>
      </c>
      <c r="JY92" s="204"/>
      <c r="JZ92" s="204"/>
      <c r="KA92" s="204"/>
      <c r="KD92" s="122" t="s">
        <v>412</v>
      </c>
      <c r="KE92" s="203">
        <f>(KE91*100)/KE86</f>
        <v>21.356876685041129</v>
      </c>
      <c r="KF92" s="204"/>
      <c r="KG92" s="204"/>
      <c r="KJ92" s="122" t="s">
        <v>412</v>
      </c>
      <c r="KK92" s="203">
        <f>(KK91*100)/KK86</f>
        <v>21.669846461342782</v>
      </c>
      <c r="KL92" s="204"/>
      <c r="KM92" s="204"/>
      <c r="KP92" s="122" t="s">
        <v>412</v>
      </c>
      <c r="KQ92" s="203">
        <f>(KQ91*100)/KQ86</f>
        <v>24.305212286600188</v>
      </c>
      <c r="KR92" s="122">
        <v>24.305620805026411</v>
      </c>
      <c r="KV92" s="122" t="s">
        <v>412</v>
      </c>
      <c r="KW92" s="203">
        <f>(KW91*100)/KW86</f>
        <v>21.404157013779599</v>
      </c>
      <c r="LB92" s="122" t="s">
        <v>412</v>
      </c>
      <c r="LC92" s="203">
        <f>(LC91*100)/LC86</f>
        <v>20.290778338943287</v>
      </c>
      <c r="LD92" s="204"/>
      <c r="LI92" s="122" t="s">
        <v>412</v>
      </c>
      <c r="LJ92" s="203">
        <f>(LJ91*100)/LJ86</f>
        <v>22.395222049748231</v>
      </c>
      <c r="LK92" s="204"/>
      <c r="LO92" s="122" t="s">
        <v>412</v>
      </c>
      <c r="LP92" s="203">
        <f>(LP91*100)/LP86</f>
        <v>20.228238285732004</v>
      </c>
      <c r="LU92" s="122" t="s">
        <v>412</v>
      </c>
      <c r="LV92" s="203">
        <f>(LV91*100)/LV86</f>
        <v>22.135844345873046</v>
      </c>
      <c r="LW92" s="204"/>
      <c r="MB92" s="122" t="s">
        <v>412</v>
      </c>
      <c r="MC92" s="203">
        <f>(MC91*100)/MC86</f>
        <v>23.29050242136007</v>
      </c>
      <c r="MH92" s="122" t="s">
        <v>412</v>
      </c>
      <c r="MI92" s="203">
        <f>(MI91*100)/MI86</f>
        <v>23.766580005295971</v>
      </c>
      <c r="MN92" s="122" t="s">
        <v>412</v>
      </c>
      <c r="MO92" s="203">
        <f>(MO91*100)/MO86</f>
        <v>27.752616000543192</v>
      </c>
      <c r="MT92" s="122" t="s">
        <v>412</v>
      </c>
      <c r="MU92" s="203">
        <f>(MU91*100)/MU86</f>
        <v>31.696429677915059</v>
      </c>
      <c r="MZ92" s="122" t="s">
        <v>412</v>
      </c>
      <c r="NA92" s="203">
        <f>(NA91*100)/NA86</f>
        <v>33.716207280902275</v>
      </c>
      <c r="NF92" s="122" t="s">
        <v>412</v>
      </c>
      <c r="NG92" s="203">
        <f>(NG91*100)/NG86</f>
        <v>35.262714306451997</v>
      </c>
      <c r="NL92" s="122" t="s">
        <v>412</v>
      </c>
      <c r="NM92" s="204">
        <f>(NM91*100)/NM86</f>
        <v>31.23258543403146</v>
      </c>
    </row>
    <row r="93" spans="1:377" s="166" customFormat="1" ht="13.8" x14ac:dyDescent="0.3">
      <c r="C93" s="153"/>
      <c r="I93" s="130"/>
      <c r="O93" s="130"/>
      <c r="U93" s="130"/>
      <c r="AA93" s="130"/>
      <c r="AG93" s="130"/>
      <c r="AM93" s="130"/>
      <c r="AS93" s="130"/>
      <c r="AY93" s="130"/>
      <c r="BE93" s="130"/>
      <c r="BF93" s="130"/>
      <c r="BL93" s="130"/>
      <c r="BR93" s="130"/>
      <c r="BX93" s="130"/>
      <c r="CD93" s="130"/>
      <c r="CJ93" s="130"/>
      <c r="CP93" s="130"/>
      <c r="CV93" s="130"/>
      <c r="DB93" s="130"/>
      <c r="DH93" s="130"/>
      <c r="DN93" s="130"/>
      <c r="DT93" s="130"/>
      <c r="DZ93" s="130"/>
      <c r="EF93" s="130"/>
      <c r="EM93" s="130"/>
      <c r="ES93" s="130"/>
      <c r="EY93" s="130"/>
      <c r="FE93" s="130"/>
      <c r="FK93" s="130"/>
      <c r="FQ93" s="130"/>
      <c r="FW93" s="130"/>
      <c r="GC93" s="130"/>
      <c r="GI93" s="130"/>
      <c r="GO93" s="130"/>
      <c r="GU93" s="130"/>
      <c r="HA93" s="130"/>
      <c r="HG93" s="130"/>
      <c r="HM93" s="130"/>
      <c r="HT93" s="130"/>
      <c r="HZ93" s="130"/>
      <c r="IG93" s="130"/>
      <c r="IM93" s="130"/>
      <c r="IS93" s="130"/>
      <c r="IY93" s="130"/>
      <c r="JE93" s="130"/>
      <c r="JK93" s="130"/>
      <c r="JQ93" s="130"/>
      <c r="JX93" s="130"/>
      <c r="KE93" s="130"/>
      <c r="KK93" s="130"/>
      <c r="KQ93" s="130"/>
      <c r="KW93" s="130"/>
      <c r="LC93" s="130"/>
      <c r="LJ93" s="130"/>
      <c r="LP93" s="130"/>
      <c r="LV93" s="130"/>
      <c r="MC93" s="130"/>
      <c r="MI93" s="130"/>
      <c r="MO93" s="130"/>
      <c r="MU93" s="130"/>
      <c r="NA93" s="130"/>
      <c r="NG93" s="130"/>
    </row>
    <row r="94" spans="1:377" s="166" customFormat="1" ht="13.8" x14ac:dyDescent="0.3">
      <c r="B94" s="166" t="s">
        <v>413</v>
      </c>
      <c r="C94" s="153"/>
      <c r="H94" s="166" t="s">
        <v>413</v>
      </c>
      <c r="I94" s="130">
        <v>22197569</v>
      </c>
      <c r="N94" s="166" t="s">
        <v>413</v>
      </c>
      <c r="O94" s="130">
        <v>21678342</v>
      </c>
      <c r="T94" s="166" t="s">
        <v>413</v>
      </c>
      <c r="U94" s="130">
        <v>28355598</v>
      </c>
      <c r="Z94" s="166" t="s">
        <v>413</v>
      </c>
      <c r="AA94" s="130">
        <v>27811635</v>
      </c>
      <c r="AF94" s="166" t="s">
        <v>413</v>
      </c>
      <c r="AG94" s="130">
        <v>28157676</v>
      </c>
      <c r="AL94" s="166" t="s">
        <v>413</v>
      </c>
      <c r="AM94" s="130">
        <v>30322023</v>
      </c>
      <c r="AR94" s="166" t="s">
        <v>413</v>
      </c>
      <c r="AS94" s="130">
        <v>34410732</v>
      </c>
      <c r="AX94" s="166" t="s">
        <v>413</v>
      </c>
      <c r="AY94" s="130">
        <v>36613839</v>
      </c>
      <c r="BD94" s="166" t="s">
        <v>413</v>
      </c>
      <c r="BE94" s="130">
        <v>38462162</v>
      </c>
      <c r="BF94" s="130"/>
      <c r="BK94" s="166" t="s">
        <v>413</v>
      </c>
      <c r="BL94" s="130">
        <v>41787181</v>
      </c>
      <c r="BQ94" s="166" t="s">
        <v>413</v>
      </c>
      <c r="BR94" s="130">
        <v>43805787</v>
      </c>
      <c r="BW94" s="166" t="s">
        <v>413</v>
      </c>
      <c r="BX94" s="130">
        <v>48161078</v>
      </c>
      <c r="CC94" s="166" t="s">
        <v>413</v>
      </c>
      <c r="CD94" s="130">
        <v>44032195</v>
      </c>
      <c r="CI94" s="166" t="s">
        <v>413</v>
      </c>
      <c r="CJ94" s="130">
        <v>39713569</v>
      </c>
      <c r="CO94" s="166" t="s">
        <v>413</v>
      </c>
      <c r="CP94" s="130">
        <v>35768823</v>
      </c>
      <c r="CU94" s="166" t="s">
        <v>413</v>
      </c>
      <c r="CV94" s="130">
        <v>43232099</v>
      </c>
      <c r="DA94" s="166" t="s">
        <v>413</v>
      </c>
      <c r="DB94" s="130">
        <v>42818345</v>
      </c>
      <c r="DG94" s="166" t="s">
        <v>413</v>
      </c>
      <c r="DH94" s="130">
        <v>46934898</v>
      </c>
      <c r="DM94" s="166" t="s">
        <v>413</v>
      </c>
      <c r="DN94" s="130">
        <v>46888631</v>
      </c>
      <c r="DS94" s="166" t="s">
        <v>413</v>
      </c>
      <c r="DT94" s="130">
        <v>48656947</v>
      </c>
      <c r="DY94" s="166" t="s">
        <v>413</v>
      </c>
      <c r="DZ94" s="130">
        <v>52332923</v>
      </c>
      <c r="EE94" s="166" t="s">
        <v>413</v>
      </c>
      <c r="EF94" s="130">
        <v>58481430</v>
      </c>
      <c r="EL94" s="166" t="s">
        <v>413</v>
      </c>
      <c r="EM94" s="130">
        <v>51036769</v>
      </c>
      <c r="ER94" s="166" t="s">
        <v>413</v>
      </c>
      <c r="ES94" s="130">
        <v>53620142</v>
      </c>
      <c r="EX94" s="166" t="s">
        <v>413</v>
      </c>
      <c r="EY94" s="130">
        <v>50110746</v>
      </c>
      <c r="FD94" s="166" t="s">
        <v>413</v>
      </c>
      <c r="FE94" s="130">
        <v>52378448</v>
      </c>
      <c r="FJ94" s="166" t="s">
        <v>413</v>
      </c>
      <c r="FK94" s="130">
        <v>62196622</v>
      </c>
      <c r="FP94" s="166" t="s">
        <v>413</v>
      </c>
      <c r="FQ94" s="130">
        <v>62638909</v>
      </c>
      <c r="FV94" s="166" t="s">
        <v>413</v>
      </c>
      <c r="FW94" s="130">
        <v>71934514</v>
      </c>
      <c r="GB94" s="166" t="s">
        <v>413</v>
      </c>
      <c r="GC94" s="130">
        <v>80422152</v>
      </c>
      <c r="GH94" s="166" t="s">
        <v>413</v>
      </c>
      <c r="GI94" s="130">
        <v>82390212</v>
      </c>
      <c r="GN94" s="166" t="s">
        <v>413</v>
      </c>
      <c r="GO94" s="130">
        <v>98426786</v>
      </c>
      <c r="GT94" s="166" t="s">
        <v>413</v>
      </c>
      <c r="GU94" s="130">
        <v>112400876</v>
      </c>
      <c r="GZ94" s="166" t="s">
        <v>413</v>
      </c>
      <c r="HA94" s="130">
        <v>120665679</v>
      </c>
      <c r="HF94" s="166" t="s">
        <v>413</v>
      </c>
      <c r="HG94" s="130">
        <v>148537696</v>
      </c>
      <c r="HL94" s="166" t="s">
        <v>413</v>
      </c>
      <c r="HM94" s="130">
        <v>156245113</v>
      </c>
      <c r="HS94" s="166" t="s">
        <v>413</v>
      </c>
      <c r="HT94" s="130">
        <v>150584111</v>
      </c>
      <c r="HY94" s="166" t="s">
        <v>413</v>
      </c>
      <c r="HZ94" s="130">
        <v>154337707</v>
      </c>
      <c r="IF94" s="166" t="s">
        <v>413</v>
      </c>
      <c r="IG94" s="166">
        <v>181588017</v>
      </c>
      <c r="IL94" s="166" t="s">
        <v>413</v>
      </c>
      <c r="IM94" s="166">
        <v>197774913</v>
      </c>
      <c r="IR94" s="166" t="s">
        <v>413</v>
      </c>
      <c r="IS94" s="166">
        <v>171616424</v>
      </c>
      <c r="IX94" s="166" t="s">
        <v>413</v>
      </c>
      <c r="IY94" s="166">
        <v>204036769</v>
      </c>
      <c r="JD94" s="166" t="s">
        <v>413</v>
      </c>
      <c r="JE94" s="166">
        <v>207592249</v>
      </c>
      <c r="JJ94" s="166" t="s">
        <v>413</v>
      </c>
      <c r="JK94" s="166">
        <v>244642794</v>
      </c>
      <c r="JP94" s="166" t="s">
        <v>413</v>
      </c>
      <c r="JQ94" s="166">
        <v>251444943</v>
      </c>
      <c r="JW94" s="166" t="s">
        <v>413</v>
      </c>
      <c r="JX94" s="166">
        <v>273882</v>
      </c>
      <c r="KD94" s="166" t="s">
        <v>413</v>
      </c>
      <c r="KE94" s="130">
        <v>494790</v>
      </c>
      <c r="KJ94" s="166" t="s">
        <v>413</v>
      </c>
      <c r="KK94" s="130">
        <v>483984</v>
      </c>
      <c r="KP94" s="166" t="s">
        <v>413</v>
      </c>
      <c r="KQ94" s="130">
        <v>546995</v>
      </c>
      <c r="KV94" s="166" t="s">
        <v>413</v>
      </c>
      <c r="KW94" s="130">
        <v>683812</v>
      </c>
      <c r="LB94" s="166" t="s">
        <v>413</v>
      </c>
      <c r="LC94" s="130">
        <v>661080</v>
      </c>
      <c r="LI94" s="166" t="s">
        <v>413</v>
      </c>
      <c r="LJ94" s="130">
        <v>920242</v>
      </c>
      <c r="LO94" s="166" t="s">
        <v>413</v>
      </c>
      <c r="LP94" s="130">
        <v>865850</v>
      </c>
      <c r="LU94" s="166" t="s">
        <v>413</v>
      </c>
      <c r="LV94" s="130">
        <v>843445</v>
      </c>
      <c r="MB94" s="166" t="s">
        <v>413</v>
      </c>
      <c r="MC94" s="130">
        <v>795744</v>
      </c>
      <c r="MH94" s="166" t="s">
        <v>413</v>
      </c>
      <c r="MI94" s="130">
        <v>847413</v>
      </c>
      <c r="MN94" s="166" t="s">
        <v>413</v>
      </c>
      <c r="MO94" s="130">
        <v>1029441</v>
      </c>
      <c r="MT94" s="166" t="s">
        <v>413</v>
      </c>
      <c r="MU94" s="130">
        <v>1067659</v>
      </c>
      <c r="MZ94" s="166" t="s">
        <v>413</v>
      </c>
      <c r="NA94" s="130">
        <v>1105607</v>
      </c>
      <c r="NF94" s="166" t="s">
        <v>413</v>
      </c>
      <c r="NG94" s="130">
        <v>1271500</v>
      </c>
      <c r="NL94" s="166" t="s">
        <v>413</v>
      </c>
      <c r="NM94" s="166">
        <v>841354</v>
      </c>
    </row>
    <row r="95" spans="1:377" s="166" customFormat="1" ht="13.8" x14ac:dyDescent="0.3">
      <c r="B95" s="166" t="s">
        <v>414</v>
      </c>
      <c r="C95" s="153"/>
      <c r="H95" s="166" t="s">
        <v>414</v>
      </c>
      <c r="I95" s="130">
        <v>951444</v>
      </c>
      <c r="N95" s="166" t="s">
        <v>414</v>
      </c>
      <c r="O95" s="130">
        <v>1056082</v>
      </c>
      <c r="T95" s="166" t="s">
        <v>414</v>
      </c>
      <c r="U95" s="130">
        <v>588922</v>
      </c>
      <c r="Z95" s="166" t="s">
        <v>414</v>
      </c>
      <c r="AA95" s="130">
        <v>950005</v>
      </c>
      <c r="AF95" s="166" t="s">
        <v>414</v>
      </c>
      <c r="AG95" s="130">
        <v>1615531</v>
      </c>
      <c r="AL95" s="166" t="s">
        <v>414</v>
      </c>
      <c r="AM95" s="130">
        <v>1607159</v>
      </c>
      <c r="AR95" s="166" t="s">
        <v>414</v>
      </c>
      <c r="AS95" s="130">
        <v>1269962</v>
      </c>
      <c r="AX95" s="166" t="s">
        <v>414</v>
      </c>
      <c r="AY95" s="130">
        <v>954581</v>
      </c>
      <c r="BD95" s="166" t="s">
        <v>414</v>
      </c>
      <c r="BE95" s="130">
        <v>939520</v>
      </c>
      <c r="BF95" s="130"/>
      <c r="BK95" s="166" t="s">
        <v>414</v>
      </c>
      <c r="BL95" s="130">
        <v>1717072</v>
      </c>
      <c r="BQ95" s="166" t="s">
        <v>414</v>
      </c>
      <c r="BR95" s="130">
        <v>2001429</v>
      </c>
      <c r="BW95" s="166" t="s">
        <v>414</v>
      </c>
      <c r="BX95" s="130">
        <v>1833938</v>
      </c>
      <c r="CC95" s="166" t="s">
        <v>414</v>
      </c>
      <c r="CD95" s="130">
        <v>1214295</v>
      </c>
      <c r="CI95" s="166" t="s">
        <v>414</v>
      </c>
      <c r="CJ95" s="130">
        <v>1451730</v>
      </c>
      <c r="CO95" s="166" t="s">
        <v>414</v>
      </c>
      <c r="CP95" s="130">
        <v>2320840</v>
      </c>
      <c r="CU95" s="166" t="s">
        <v>414</v>
      </c>
      <c r="CV95" s="130">
        <v>1585832</v>
      </c>
      <c r="DA95" s="166" t="s">
        <v>414</v>
      </c>
      <c r="DB95" s="130">
        <v>2582481</v>
      </c>
      <c r="DG95" s="166" t="s">
        <v>414</v>
      </c>
      <c r="DH95" s="130">
        <v>2350952</v>
      </c>
      <c r="DM95" s="166" t="s">
        <v>414</v>
      </c>
      <c r="DN95" s="130">
        <v>1836001</v>
      </c>
      <c r="DS95" s="166" t="s">
        <v>414</v>
      </c>
      <c r="DT95" s="130">
        <v>2069312</v>
      </c>
      <c r="DY95" s="166" t="s">
        <v>414</v>
      </c>
      <c r="DZ95" s="130">
        <v>2249368</v>
      </c>
      <c r="EE95" s="166" t="s">
        <v>414</v>
      </c>
      <c r="EF95" s="130">
        <v>2526044</v>
      </c>
      <c r="EL95" s="166" t="s">
        <v>414</v>
      </c>
      <c r="EM95" s="130">
        <v>2090357</v>
      </c>
      <c r="ER95" s="166" t="s">
        <v>414</v>
      </c>
      <c r="ES95" s="130">
        <v>2074589</v>
      </c>
      <c r="EX95" s="166" t="s">
        <v>414</v>
      </c>
      <c r="EY95" s="130">
        <v>2505012</v>
      </c>
      <c r="FD95" s="166" t="s">
        <v>414</v>
      </c>
      <c r="FE95" s="130">
        <v>1853852</v>
      </c>
      <c r="FJ95" s="166" t="s">
        <v>414</v>
      </c>
      <c r="FK95" s="130">
        <v>2767591</v>
      </c>
      <c r="FP95" s="166" t="s">
        <v>414</v>
      </c>
      <c r="FQ95" s="130">
        <v>2073498</v>
      </c>
      <c r="FV95" s="166" t="s">
        <v>414</v>
      </c>
      <c r="FW95" s="130">
        <v>3958859</v>
      </c>
      <c r="GB95" s="166" t="s">
        <v>414</v>
      </c>
      <c r="GC95" s="130">
        <v>2907422</v>
      </c>
      <c r="GH95" s="166" t="s">
        <v>414</v>
      </c>
      <c r="GI95" s="130">
        <v>3418893</v>
      </c>
      <c r="GN95" s="166" t="s">
        <v>414</v>
      </c>
      <c r="GO95" s="130">
        <v>4560555</v>
      </c>
      <c r="GT95" s="166" t="s">
        <v>414</v>
      </c>
      <c r="GU95" s="130">
        <v>3706522</v>
      </c>
      <c r="GZ95" s="166" t="s">
        <v>414</v>
      </c>
      <c r="HA95" s="130">
        <v>5619590</v>
      </c>
      <c r="HF95" s="166" t="s">
        <v>414</v>
      </c>
      <c r="HG95" s="130">
        <v>5998346</v>
      </c>
      <c r="HL95" s="166" t="s">
        <v>414</v>
      </c>
      <c r="HM95" s="130">
        <v>5855272</v>
      </c>
      <c r="HS95" s="166" t="s">
        <v>414</v>
      </c>
      <c r="HT95" s="130">
        <v>6114719</v>
      </c>
      <c r="HY95" s="166" t="s">
        <v>414</v>
      </c>
      <c r="HZ95" s="130">
        <v>7760667</v>
      </c>
      <c r="IF95" s="166" t="s">
        <v>414</v>
      </c>
      <c r="IG95" s="166">
        <v>9002044</v>
      </c>
      <c r="IL95" s="166" t="s">
        <v>414</v>
      </c>
      <c r="IM95" s="166">
        <v>11505326</v>
      </c>
      <c r="IR95" s="166" t="s">
        <v>414</v>
      </c>
      <c r="IS95" s="166">
        <v>10465453</v>
      </c>
      <c r="IX95" s="166" t="s">
        <v>414</v>
      </c>
      <c r="IY95" s="166">
        <v>29523099</v>
      </c>
      <c r="JD95" s="166" t="s">
        <v>414</v>
      </c>
      <c r="JE95" s="166">
        <v>37383543</v>
      </c>
      <c r="JJ95" s="166" t="s">
        <v>414</v>
      </c>
      <c r="JK95" s="166">
        <v>34738713</v>
      </c>
      <c r="JP95" s="166" t="s">
        <v>414</v>
      </c>
      <c r="JQ95" s="166">
        <v>42708129</v>
      </c>
      <c r="JW95" s="166" t="s">
        <v>414</v>
      </c>
      <c r="JX95" s="166">
        <v>42894</v>
      </c>
      <c r="KD95" s="166" t="s">
        <v>414</v>
      </c>
      <c r="KE95" s="130">
        <v>107426</v>
      </c>
      <c r="KJ95" s="166" t="s">
        <v>414</v>
      </c>
      <c r="KK95" s="130">
        <v>103503</v>
      </c>
      <c r="KP95" s="166" t="s">
        <v>414</v>
      </c>
      <c r="KQ95" s="130">
        <v>117041</v>
      </c>
      <c r="KV95" s="166" t="s">
        <v>414</v>
      </c>
      <c r="KW95" s="130">
        <v>156414</v>
      </c>
      <c r="LB95" s="166" t="s">
        <v>414</v>
      </c>
      <c r="LC95" s="130">
        <v>180383</v>
      </c>
      <c r="LI95" s="166" t="s">
        <v>414</v>
      </c>
      <c r="LJ95" s="130">
        <v>48195</v>
      </c>
      <c r="LO95" s="166" t="s">
        <v>414</v>
      </c>
      <c r="LP95" s="130">
        <v>39607</v>
      </c>
      <c r="LU95" s="166" t="s">
        <v>414</v>
      </c>
      <c r="LV95" s="130">
        <v>92148</v>
      </c>
      <c r="MB95" s="166" t="s">
        <v>414</v>
      </c>
      <c r="MC95" s="130">
        <v>92977</v>
      </c>
      <c r="MH95" s="166" t="s">
        <v>414</v>
      </c>
      <c r="MI95" s="130">
        <v>38204</v>
      </c>
      <c r="MN95" s="166" t="s">
        <v>414</v>
      </c>
      <c r="MO95" s="130">
        <v>59701</v>
      </c>
      <c r="MT95" s="166" t="s">
        <v>414</v>
      </c>
      <c r="MU95" s="130">
        <v>65110</v>
      </c>
      <c r="MZ95" s="166" t="s">
        <v>414</v>
      </c>
      <c r="NA95" s="130">
        <v>41430</v>
      </c>
      <c r="NF95" s="166" t="s">
        <v>414</v>
      </c>
      <c r="NG95" s="130">
        <v>68471</v>
      </c>
      <c r="NL95" s="166" t="s">
        <v>414</v>
      </c>
      <c r="NM95" s="166">
        <v>58313</v>
      </c>
    </row>
    <row r="96" spans="1:377" s="166" customFormat="1" x14ac:dyDescent="0.3">
      <c r="A96" s="164" t="s">
        <v>423</v>
      </c>
      <c r="B96" s="122" t="s">
        <v>415</v>
      </c>
      <c r="C96" s="202"/>
      <c r="D96" s="122"/>
      <c r="E96" s="122"/>
      <c r="F96" s="122"/>
      <c r="G96" s="122"/>
      <c r="H96" s="122" t="s">
        <v>415</v>
      </c>
      <c r="I96" s="130">
        <f>ROUND(I94+(I95*I72),0)</f>
        <v>22895295</v>
      </c>
      <c r="J96" s="122"/>
      <c r="K96" s="122"/>
      <c r="L96" s="122"/>
      <c r="M96" s="122"/>
      <c r="N96" s="122" t="s">
        <v>415</v>
      </c>
      <c r="O96" s="130">
        <f>ROUND(O94+(O95*O72),0)</f>
        <v>22470404</v>
      </c>
      <c r="P96" s="122"/>
      <c r="Q96" s="122"/>
      <c r="R96" s="122"/>
      <c r="S96" s="122"/>
      <c r="T96" s="122" t="s">
        <v>415</v>
      </c>
      <c r="U96" s="130">
        <f>ROUND(U94+(U95*U72),0)</f>
        <v>28870905</v>
      </c>
      <c r="V96" s="122"/>
      <c r="W96" s="122"/>
      <c r="X96" s="122"/>
      <c r="Y96" s="122"/>
      <c r="Z96" s="122" t="s">
        <v>415</v>
      </c>
      <c r="AA96" s="130">
        <f>ROUND(AA94+(AA95*AA72),0)</f>
        <v>28603306</v>
      </c>
      <c r="AB96" s="122"/>
      <c r="AC96" s="122"/>
      <c r="AD96" s="122"/>
      <c r="AE96" s="122"/>
      <c r="AF96" s="122" t="s">
        <v>415</v>
      </c>
      <c r="AG96" s="130">
        <f>ROUND(AG94+(AG95*AG72),0)</f>
        <v>29719356</v>
      </c>
      <c r="AH96" s="122"/>
      <c r="AI96" s="122"/>
      <c r="AJ96" s="122"/>
      <c r="AK96" s="122"/>
      <c r="AL96" s="122" t="s">
        <v>415</v>
      </c>
      <c r="AM96" s="130">
        <f>ROUND(AM94+(AM95*AM72),0)</f>
        <v>30692906</v>
      </c>
      <c r="AN96" s="122"/>
      <c r="AO96" s="122"/>
      <c r="AP96" s="122"/>
      <c r="AQ96" s="122"/>
      <c r="AR96" s="122" t="s">
        <v>415</v>
      </c>
      <c r="AS96" s="130">
        <f>ROUND(AS94+(AS95*AS72),0)</f>
        <v>35045713</v>
      </c>
      <c r="AT96" s="122"/>
      <c r="AU96" s="122"/>
      <c r="AV96" s="122"/>
      <c r="AW96" s="122"/>
      <c r="AX96" s="122" t="s">
        <v>415</v>
      </c>
      <c r="AY96" s="130">
        <f>ROUND(AY94+(AY95*AY72),0)</f>
        <v>37186588</v>
      </c>
      <c r="AZ96" s="122"/>
      <c r="BA96" s="122"/>
      <c r="BB96" s="122"/>
      <c r="BC96" s="122"/>
      <c r="BD96" s="122" t="s">
        <v>415</v>
      </c>
      <c r="BE96" s="130">
        <f>ROUND(BE94+(BE95*BE72),0)</f>
        <v>38895787</v>
      </c>
      <c r="BF96" s="186"/>
      <c r="BG96" s="122"/>
      <c r="BH96" s="122"/>
      <c r="BI96" s="122"/>
      <c r="BJ96" s="122"/>
      <c r="BK96" s="122" t="s">
        <v>415</v>
      </c>
      <c r="BL96" s="130">
        <f>ROUND(BL94+(BL95*BL72),0)</f>
        <v>43218074</v>
      </c>
      <c r="BM96" s="122"/>
      <c r="BN96" s="122"/>
      <c r="BO96" s="122"/>
      <c r="BP96" s="122"/>
      <c r="BQ96" s="122" t="s">
        <v>415</v>
      </c>
      <c r="BR96" s="130">
        <f>ROUND(BR94+(BR95*BR72),0)</f>
        <v>45223466</v>
      </c>
      <c r="BS96" s="122"/>
      <c r="BT96" s="122"/>
      <c r="BU96" s="122"/>
      <c r="BV96" s="122"/>
      <c r="BW96" s="122" t="s">
        <v>415</v>
      </c>
      <c r="BX96" s="130">
        <f>ROUND(BX94+(BX95*BX72),0)</f>
        <v>48577882</v>
      </c>
      <c r="BY96" s="122"/>
      <c r="BZ96" s="122"/>
      <c r="CA96" s="122"/>
      <c r="CB96" s="122"/>
      <c r="CC96" s="122" t="s">
        <v>415</v>
      </c>
      <c r="CD96" s="130">
        <f>ROUND(CD94+(CD95*CD72),0)</f>
        <v>44032195</v>
      </c>
      <c r="CE96" s="122"/>
      <c r="CF96" s="122"/>
      <c r="CG96" s="122"/>
      <c r="CH96" s="122"/>
      <c r="CI96" s="122" t="s">
        <v>415</v>
      </c>
      <c r="CJ96" s="130">
        <f>ROUND(CJ94+(CJ95*CJ72),0)</f>
        <v>40886120</v>
      </c>
      <c r="CK96" s="122"/>
      <c r="CL96" s="122"/>
      <c r="CM96" s="122"/>
      <c r="CN96" s="122"/>
      <c r="CO96" s="122" t="s">
        <v>415</v>
      </c>
      <c r="CP96" s="130">
        <f>ROUND(CP94+(CP95*CP72),0)</f>
        <v>37385122</v>
      </c>
      <c r="CQ96" s="122"/>
      <c r="CR96" s="122"/>
      <c r="CS96" s="122"/>
      <c r="CT96" s="122"/>
      <c r="CU96" s="122" t="s">
        <v>415</v>
      </c>
      <c r="CV96" s="130">
        <f>ROUND(CV94+(CV95*CV72),0)</f>
        <v>44364836</v>
      </c>
      <c r="CY96" s="122"/>
      <c r="CZ96" s="122"/>
      <c r="DA96" s="122" t="s">
        <v>415</v>
      </c>
      <c r="DB96" s="130">
        <f>ROUND(DB94+(DB95*DB72),0)</f>
        <v>44593801</v>
      </c>
      <c r="DC96" s="122"/>
      <c r="DD96" s="122"/>
      <c r="DE96" s="122"/>
      <c r="DF96" s="122"/>
      <c r="DG96" s="122" t="s">
        <v>415</v>
      </c>
      <c r="DH96" s="130">
        <f>ROUND(DH94+(DH95*DH72),0)</f>
        <v>47058632</v>
      </c>
      <c r="DI96" s="122"/>
      <c r="DJ96" s="122"/>
      <c r="DK96" s="122"/>
      <c r="DL96" s="122"/>
      <c r="DM96" s="122" t="s">
        <v>415</v>
      </c>
      <c r="DN96" s="130">
        <f>ROUND(DN94+(DN95*DN72),0)</f>
        <v>47860632</v>
      </c>
      <c r="DO96" s="122"/>
      <c r="DP96" s="122"/>
      <c r="DQ96" s="122"/>
      <c r="DR96" s="122"/>
      <c r="DS96" s="122" t="s">
        <v>415</v>
      </c>
      <c r="DT96" s="130">
        <f>ROUND(DT94+(DT95*DT72),0)</f>
        <v>50072792</v>
      </c>
      <c r="DU96" s="122"/>
      <c r="DV96" s="122"/>
      <c r="DW96" s="122"/>
      <c r="DX96" s="122"/>
      <c r="DY96" s="122" t="s">
        <v>415</v>
      </c>
      <c r="DZ96" s="130">
        <f>ROUND(DZ94+(DZ95*DZ72),0)</f>
        <v>53539901</v>
      </c>
      <c r="EA96" s="122"/>
      <c r="EB96" s="122"/>
      <c r="EC96" s="122"/>
      <c r="ED96" s="122"/>
      <c r="EE96" s="122" t="s">
        <v>415</v>
      </c>
      <c r="EF96" s="130">
        <f>ROUND(EF94+(EF95*EF72),0)</f>
        <v>60558400</v>
      </c>
      <c r="EG96" s="122"/>
      <c r="EH96" s="122"/>
      <c r="EI96" s="122"/>
      <c r="EJ96" s="122"/>
      <c r="EK96" s="122"/>
      <c r="EL96" s="122" t="s">
        <v>415</v>
      </c>
      <c r="EM96" s="130">
        <f>ROUND(EM94+(EM95*EM72),0)</f>
        <v>52537538</v>
      </c>
      <c r="EN96" s="122"/>
      <c r="EO96" s="122"/>
      <c r="EP96" s="122"/>
      <c r="EQ96" s="122"/>
      <c r="ER96" s="122" t="s">
        <v>415</v>
      </c>
      <c r="ES96" s="130">
        <f>ROUND(ES94+(ES95*ES72),0)</f>
        <v>54286974</v>
      </c>
      <c r="ET96" s="122"/>
      <c r="EU96" s="122"/>
      <c r="EV96" s="122"/>
      <c r="EW96" s="122"/>
      <c r="EX96" s="122" t="s">
        <v>415</v>
      </c>
      <c r="EY96" s="130">
        <f>ROUND(EY94+(EY95*EY72),0)</f>
        <v>52091453</v>
      </c>
      <c r="EZ96" s="122"/>
      <c r="FA96" s="122"/>
      <c r="FB96" s="122"/>
      <c r="FC96" s="122"/>
      <c r="FD96" s="122" t="s">
        <v>415</v>
      </c>
      <c r="FE96" s="130">
        <f>ROUND(FE94+(FE95*FE72),0)</f>
        <v>53558172</v>
      </c>
      <c r="FF96" s="122"/>
      <c r="FG96" s="122"/>
      <c r="FH96" s="122"/>
      <c r="FI96" s="122"/>
      <c r="FJ96" s="122" t="s">
        <v>415</v>
      </c>
      <c r="FK96" s="130">
        <f>ROUND(FK94+(FK95*FK72),0)</f>
        <v>64156999</v>
      </c>
      <c r="FL96" s="122"/>
      <c r="FM96" s="122"/>
      <c r="FN96" s="122"/>
      <c r="FO96" s="122"/>
      <c r="FP96" s="122" t="s">
        <v>415</v>
      </c>
      <c r="FQ96" s="130">
        <f>ROUND(FQ94+(FQ95*FQ72),0)</f>
        <v>62839570</v>
      </c>
      <c r="FR96" s="122"/>
      <c r="FS96" s="122"/>
      <c r="FT96" s="122"/>
      <c r="FU96" s="122"/>
      <c r="FV96" s="122" t="s">
        <v>415</v>
      </c>
      <c r="FW96" s="130">
        <f>ROUND(FW94+(FW95*FW72),0)</f>
        <v>75440932</v>
      </c>
      <c r="FX96" s="122"/>
      <c r="FY96" s="122"/>
      <c r="FZ96" s="122"/>
      <c r="GA96" s="122"/>
      <c r="GB96" s="122" t="s">
        <v>415</v>
      </c>
      <c r="GC96" s="130">
        <f>ROUND(GC94+(GC95*GC72),0)</f>
        <v>80847628</v>
      </c>
      <c r="GD96" s="122"/>
      <c r="GE96" s="122"/>
      <c r="GF96" s="122"/>
      <c r="GG96" s="122"/>
      <c r="GH96" s="122" t="s">
        <v>415</v>
      </c>
      <c r="GI96" s="130">
        <f>ROUND(GI94+(GI95*GI72),0)</f>
        <v>85697010</v>
      </c>
      <c r="GJ96" s="122"/>
      <c r="GK96" s="122"/>
      <c r="GL96" s="122"/>
      <c r="GM96" s="122"/>
      <c r="GN96" s="122" t="s">
        <v>415</v>
      </c>
      <c r="GO96" s="130">
        <f>ROUND(GO94+(GO95*GO72),0)</f>
        <v>100486391</v>
      </c>
      <c r="GP96" s="122"/>
      <c r="GQ96" s="122"/>
      <c r="GR96" s="122"/>
      <c r="GS96" s="122"/>
      <c r="GT96" s="122" t="s">
        <v>415</v>
      </c>
      <c r="GU96" s="130">
        <f>ROUND(GU94+(GU95*GU72),0)</f>
        <v>113430465</v>
      </c>
      <c r="GV96" s="122"/>
      <c r="GW96" s="122"/>
      <c r="GX96" s="122"/>
      <c r="GY96" s="122"/>
      <c r="GZ96" s="122" t="s">
        <v>415</v>
      </c>
      <c r="HA96" s="130">
        <f>ROUND(HA94+(HA95*HA72),0)</f>
        <v>123926429</v>
      </c>
      <c r="HB96" s="122"/>
      <c r="HC96" s="122"/>
      <c r="HD96" s="122"/>
      <c r="HE96" s="122"/>
      <c r="HF96" s="122" t="s">
        <v>415</v>
      </c>
      <c r="HG96" s="130">
        <f>ROUND(HG94+(HG95*HG72),0)</f>
        <v>151148741</v>
      </c>
      <c r="HH96" s="122"/>
      <c r="HI96" s="122"/>
      <c r="HJ96" s="122"/>
      <c r="HK96" s="122"/>
      <c r="HL96" s="122" t="s">
        <v>415</v>
      </c>
      <c r="HM96" s="130">
        <f>ROUND(HM94+(HM95*HM72),0)</f>
        <v>161042203</v>
      </c>
      <c r="HO96" s="122"/>
      <c r="HP96" s="122"/>
      <c r="HQ96" s="122"/>
      <c r="HR96" s="122"/>
      <c r="HS96" s="122" t="s">
        <v>415</v>
      </c>
      <c r="HT96" s="130">
        <f>ROUND(HT94+(HT95*HT72),0)</f>
        <v>156432973</v>
      </c>
      <c r="HU96" s="122"/>
      <c r="HV96" s="122"/>
      <c r="HW96" s="122"/>
      <c r="HX96" s="122"/>
      <c r="HY96" s="122" t="s">
        <v>415</v>
      </c>
      <c r="HZ96" s="130">
        <f>ROUND(HZ94+(HZ95*HZ72),0)</f>
        <v>157117647</v>
      </c>
      <c r="IF96" s="122" t="s">
        <v>415</v>
      </c>
      <c r="IG96" s="130">
        <f>ROUND(IG94+(IG95*IG72),0)</f>
        <v>185511985</v>
      </c>
      <c r="IL96" s="122" t="s">
        <v>415</v>
      </c>
      <c r="IM96" s="130">
        <f>ROUND(IM94+(IM95*IM72),0)</f>
        <v>201497224</v>
      </c>
      <c r="IR96" s="122" t="s">
        <v>415</v>
      </c>
      <c r="IS96" s="130">
        <f>ROUND(IS94+(IS95*IS72),0)</f>
        <v>177721272</v>
      </c>
      <c r="IX96" s="122" t="s">
        <v>415</v>
      </c>
      <c r="IY96" s="130">
        <f>ROUND(IY94+(IY95*IY72),0)</f>
        <v>210208264</v>
      </c>
      <c r="JD96" s="122" t="s">
        <v>415</v>
      </c>
      <c r="JE96" s="130">
        <f>ROUND(JE94+(JE95*JE72),0)</f>
        <v>214112634</v>
      </c>
      <c r="JJ96" s="122" t="s">
        <v>415</v>
      </c>
      <c r="JK96" s="130">
        <f>ROUND(JK94+(JK95*JK72),0)</f>
        <v>249553502</v>
      </c>
      <c r="JP96" s="122" t="s">
        <v>415</v>
      </c>
      <c r="JQ96" s="130">
        <f>ROUND(JQ94+(JQ95*JQ72),0)</f>
        <v>263725821</v>
      </c>
      <c r="JW96" s="122" t="s">
        <v>415</v>
      </c>
      <c r="JX96" s="130">
        <f>ROUND(JX94+(JX95*JX72),0)</f>
        <v>283909</v>
      </c>
      <c r="KD96" s="122" t="s">
        <v>415</v>
      </c>
      <c r="KE96" s="130">
        <f>ROUND(KE94+(KE95*KE72),0)</f>
        <v>555146</v>
      </c>
      <c r="KJ96" s="122" t="s">
        <v>415</v>
      </c>
      <c r="KK96" s="130">
        <f>ROUND(KK94+(KK95*KK72),0)</f>
        <v>543070</v>
      </c>
      <c r="KP96" s="122" t="s">
        <v>415</v>
      </c>
      <c r="KQ96" s="130">
        <f>ROUND(KQ94+(KQ95*KQ72),0)</f>
        <v>618645</v>
      </c>
      <c r="KV96" s="122" t="s">
        <v>415</v>
      </c>
      <c r="KW96" s="130">
        <f>ROUND(KW94+(KW95*KW72),0)</f>
        <v>784909</v>
      </c>
      <c r="LB96" s="122" t="s">
        <v>415</v>
      </c>
      <c r="LC96" s="130">
        <f>ROUND(LC94+(LC95*LC72),0)</f>
        <v>780906</v>
      </c>
      <c r="LI96" s="122" t="s">
        <v>415</v>
      </c>
      <c r="LJ96" s="130">
        <f>ROUND(LJ94+(LJ95*LJ72),0)</f>
        <v>931860</v>
      </c>
      <c r="LO96" s="122" t="s">
        <v>415</v>
      </c>
      <c r="LP96" s="130">
        <f>ROUND(LP94+(LP95*LP72),0)</f>
        <v>873434</v>
      </c>
      <c r="LU96" s="122" t="s">
        <v>415</v>
      </c>
      <c r="LV96" s="130">
        <f>ROUND(LV94+(LV95*LV72),0)</f>
        <v>930127</v>
      </c>
      <c r="MB96" s="122" t="s">
        <v>415</v>
      </c>
      <c r="MC96" s="130">
        <f>ROUND(MC94+(MC95*MC72),0)</f>
        <v>879371</v>
      </c>
      <c r="MH96" s="122" t="s">
        <v>415</v>
      </c>
      <c r="MI96" s="130">
        <f>ROUND(MI94+(MI95*MI72),0)</f>
        <v>870760</v>
      </c>
      <c r="MN96" s="122" t="s">
        <v>415</v>
      </c>
      <c r="MO96" s="130">
        <f>ROUND(MO94+(MO95*MO72),0)</f>
        <v>1074329</v>
      </c>
      <c r="MT96" s="122" t="s">
        <v>415</v>
      </c>
      <c r="MU96" s="130">
        <f>ROUND(MU94+(MU95*MU72),0)</f>
        <v>1119402</v>
      </c>
      <c r="MZ96" s="122" t="s">
        <v>415</v>
      </c>
      <c r="NA96" s="130">
        <f>ROUND(NA94+(NA95*NA67),0)</f>
        <v>1139418</v>
      </c>
      <c r="NF96" s="122" t="s">
        <v>415</v>
      </c>
      <c r="NG96" s="130">
        <f>ROUND(NG94+(NG95*NG67),0)</f>
        <v>1299316</v>
      </c>
      <c r="NL96" s="122" t="s">
        <v>415</v>
      </c>
      <c r="NM96" s="166">
        <f>ROUND(NM94+(NM95*NM67),0)</f>
        <v>850914</v>
      </c>
    </row>
    <row r="97" spans="1:377" s="166" customFormat="1" x14ac:dyDescent="0.3">
      <c r="A97" s="164" t="s">
        <v>357</v>
      </c>
      <c r="B97" s="166" t="s">
        <v>358</v>
      </c>
      <c r="C97" s="153"/>
      <c r="H97" s="166" t="s">
        <v>358</v>
      </c>
      <c r="I97" s="130">
        <v>29114579</v>
      </c>
      <c r="N97" s="166" t="s">
        <v>358</v>
      </c>
      <c r="O97" s="130">
        <v>27099601</v>
      </c>
      <c r="T97" s="166" t="s">
        <v>358</v>
      </c>
      <c r="U97" s="130">
        <v>38804765</v>
      </c>
      <c r="Z97" s="166" t="s">
        <v>358</v>
      </c>
      <c r="AA97" s="130">
        <v>36743432</v>
      </c>
      <c r="AF97" s="166" t="s">
        <v>358</v>
      </c>
      <c r="AG97" s="130">
        <v>35387714</v>
      </c>
      <c r="AL97" s="166" t="s">
        <v>358</v>
      </c>
      <c r="AM97" s="130">
        <v>37856705</v>
      </c>
      <c r="AR97" s="166" t="s">
        <v>358</v>
      </c>
      <c r="AS97" s="130">
        <v>43125790</v>
      </c>
      <c r="AX97" s="166" t="s">
        <v>358</v>
      </c>
      <c r="AY97" s="130">
        <v>44805379</v>
      </c>
      <c r="BD97" s="166" t="s">
        <v>358</v>
      </c>
      <c r="BE97" s="130">
        <v>47115224</v>
      </c>
      <c r="BF97" s="130"/>
      <c r="BK97" s="166" t="s">
        <v>358</v>
      </c>
      <c r="BL97" s="130">
        <v>53371975</v>
      </c>
      <c r="BQ97" s="166" t="s">
        <v>358</v>
      </c>
      <c r="BR97" s="130">
        <v>59433766</v>
      </c>
      <c r="BW97" s="166" t="s">
        <v>358</v>
      </c>
      <c r="BX97" s="130">
        <v>60125462</v>
      </c>
      <c r="CC97" s="166" t="s">
        <v>358</v>
      </c>
      <c r="CD97" s="130">
        <v>56451818</v>
      </c>
      <c r="CI97" s="166" t="s">
        <v>358</v>
      </c>
      <c r="CJ97" s="130">
        <v>49967430</v>
      </c>
      <c r="CO97" s="166" t="s">
        <v>358</v>
      </c>
      <c r="CP97" s="130">
        <v>45695213</v>
      </c>
      <c r="CU97" s="166" t="s">
        <v>358</v>
      </c>
      <c r="CV97" s="130">
        <v>53695662</v>
      </c>
      <c r="DA97" s="166" t="s">
        <v>358</v>
      </c>
      <c r="DB97" s="130">
        <v>52965126</v>
      </c>
      <c r="DG97" s="166" t="s">
        <v>358</v>
      </c>
      <c r="DH97" s="130">
        <v>56008917</v>
      </c>
      <c r="DM97" s="166" t="s">
        <v>358</v>
      </c>
      <c r="DN97" s="130">
        <v>59418670</v>
      </c>
      <c r="DS97" s="166" t="s">
        <v>358</v>
      </c>
      <c r="DT97" s="130">
        <v>60964076</v>
      </c>
      <c r="DY97" s="166" t="s">
        <v>358</v>
      </c>
      <c r="DZ97" s="130">
        <v>65699350</v>
      </c>
      <c r="EE97" s="166" t="s">
        <v>358</v>
      </c>
      <c r="EF97" s="130">
        <v>75481823</v>
      </c>
      <c r="EL97" s="166" t="s">
        <v>358</v>
      </c>
      <c r="EM97" s="130">
        <v>63023924</v>
      </c>
      <c r="ER97" s="166" t="s">
        <v>358</v>
      </c>
      <c r="ES97" s="130">
        <v>66591236</v>
      </c>
      <c r="EX97" s="166" t="s">
        <v>358</v>
      </c>
      <c r="EY97" s="130">
        <v>60999416</v>
      </c>
      <c r="FD97" s="166" t="s">
        <v>358</v>
      </c>
      <c r="FE97" s="130">
        <v>62726428</v>
      </c>
      <c r="FJ97" s="166" t="s">
        <v>358</v>
      </c>
      <c r="FK97" s="130">
        <v>74186347</v>
      </c>
      <c r="FP97" s="166" t="s">
        <v>358</v>
      </c>
      <c r="FQ97" s="130">
        <v>74154215</v>
      </c>
      <c r="FV97" s="166" t="s">
        <v>358</v>
      </c>
      <c r="FW97" s="130">
        <v>87354546</v>
      </c>
      <c r="GB97" s="166" t="s">
        <v>358</v>
      </c>
      <c r="GC97" s="130">
        <v>95372936</v>
      </c>
      <c r="GH97" s="166" t="s">
        <v>358</v>
      </c>
      <c r="GI97" s="130">
        <v>99716770</v>
      </c>
      <c r="GN97" s="166" t="s">
        <v>358</v>
      </c>
      <c r="GO97" s="130">
        <v>117534317</v>
      </c>
      <c r="GT97" s="166" t="s">
        <v>358</v>
      </c>
      <c r="GU97" s="130">
        <v>134073912</v>
      </c>
      <c r="GZ97" s="166" t="s">
        <v>358</v>
      </c>
      <c r="HA97" s="130">
        <v>144072616</v>
      </c>
      <c r="HF97" s="166" t="s">
        <v>358</v>
      </c>
      <c r="HG97" s="130">
        <v>175672401</v>
      </c>
      <c r="HL97" s="166" t="s">
        <v>358</v>
      </c>
      <c r="HM97" s="130">
        <v>187905121</v>
      </c>
      <c r="HS97" s="166" t="s">
        <v>358</v>
      </c>
      <c r="HT97" s="130">
        <v>176852697</v>
      </c>
      <c r="HY97" s="166" t="s">
        <v>358</v>
      </c>
      <c r="HZ97" s="130">
        <v>178360863</v>
      </c>
      <c r="IF97" s="166" t="s">
        <v>358</v>
      </c>
      <c r="IG97" s="166">
        <v>213253354</v>
      </c>
      <c r="IL97" s="166" t="s">
        <v>358</v>
      </c>
      <c r="IM97" s="130">
        <v>227309648</v>
      </c>
      <c r="IR97" s="166" t="s">
        <v>358</v>
      </c>
      <c r="IS97" s="130">
        <v>202898851</v>
      </c>
      <c r="IX97" s="166" t="s">
        <v>358</v>
      </c>
      <c r="IY97" s="130">
        <v>233559868</v>
      </c>
      <c r="JD97" s="166" t="s">
        <v>358</v>
      </c>
      <c r="JE97" s="130">
        <v>244975792</v>
      </c>
      <c r="JJ97" s="166" t="s">
        <v>358</v>
      </c>
      <c r="JK97" s="130">
        <v>279381507</v>
      </c>
      <c r="JP97" s="166" t="s">
        <v>358</v>
      </c>
      <c r="JQ97" s="130">
        <v>294153072</v>
      </c>
      <c r="JW97" s="166" t="s">
        <v>358</v>
      </c>
      <c r="JX97" s="130">
        <v>316776</v>
      </c>
      <c r="KD97" s="166" t="s">
        <v>358</v>
      </c>
      <c r="KE97" s="130">
        <v>602216</v>
      </c>
      <c r="KJ97" s="166" t="s">
        <v>358</v>
      </c>
      <c r="KK97" s="130">
        <v>587488</v>
      </c>
      <c r="KP97" s="166" t="s">
        <v>358</v>
      </c>
      <c r="KQ97" s="130">
        <v>664034</v>
      </c>
      <c r="KV97" s="166" t="s">
        <v>358</v>
      </c>
      <c r="KW97" s="130">
        <v>840227</v>
      </c>
      <c r="LB97" s="166" t="s">
        <v>358</v>
      </c>
      <c r="LC97" s="130">
        <v>841462</v>
      </c>
      <c r="LI97" s="166" t="s">
        <v>358</v>
      </c>
      <c r="LJ97" s="130">
        <v>1068213</v>
      </c>
      <c r="LO97" s="166" t="s">
        <v>358</v>
      </c>
      <c r="LP97" s="130">
        <v>993610</v>
      </c>
      <c r="LU97" s="166" t="s">
        <v>358</v>
      </c>
      <c r="LV97" s="130">
        <v>1045418</v>
      </c>
      <c r="MB97" s="166" t="s">
        <v>358</v>
      </c>
      <c r="MC97" s="130">
        <v>969778</v>
      </c>
      <c r="MH97" s="166" t="s">
        <v>358</v>
      </c>
      <c r="MI97" s="130">
        <v>964804</v>
      </c>
      <c r="MN97" s="166" t="s">
        <v>358</v>
      </c>
      <c r="MO97" s="130">
        <v>1183913</v>
      </c>
      <c r="MT97" s="166" t="s">
        <v>358</v>
      </c>
      <c r="MU97" s="130">
        <v>1223732</v>
      </c>
      <c r="MZ97" s="166" t="s">
        <v>358</v>
      </c>
      <c r="NA97" s="130">
        <v>1208236</v>
      </c>
      <c r="NF97" s="166" t="s">
        <v>358</v>
      </c>
      <c r="NG97" s="130">
        <v>1443967</v>
      </c>
      <c r="NL97" s="166" t="s">
        <v>358</v>
      </c>
      <c r="NM97" s="166">
        <v>980304</v>
      </c>
    </row>
    <row r="98" spans="1:377" s="166" customFormat="1" x14ac:dyDescent="0.3">
      <c r="A98" s="164" t="s">
        <v>364</v>
      </c>
      <c r="B98" s="166" t="s">
        <v>365</v>
      </c>
      <c r="C98" s="153"/>
      <c r="H98" s="166" t="s">
        <v>365</v>
      </c>
      <c r="I98" s="130">
        <f>I97-I96</f>
        <v>6219284</v>
      </c>
      <c r="N98" s="166" t="s">
        <v>365</v>
      </c>
      <c r="O98" s="130">
        <f>O97-O96</f>
        <v>4629197</v>
      </c>
      <c r="T98" s="166" t="s">
        <v>365</v>
      </c>
      <c r="U98" s="130">
        <f>U97-U96</f>
        <v>9933860</v>
      </c>
      <c r="Z98" s="166" t="s">
        <v>365</v>
      </c>
      <c r="AA98" s="130">
        <f>AA97-AA96</f>
        <v>8140126</v>
      </c>
      <c r="AF98" s="166" t="s">
        <v>365</v>
      </c>
      <c r="AG98" s="130">
        <f>AG97-AG96</f>
        <v>5668358</v>
      </c>
      <c r="AL98" s="166" t="s">
        <v>365</v>
      </c>
      <c r="AM98" s="130">
        <f>AM97-AM96</f>
        <v>7163799</v>
      </c>
      <c r="AR98" s="166" t="s">
        <v>365</v>
      </c>
      <c r="AS98" s="130">
        <f>AS97-AS96</f>
        <v>8080077</v>
      </c>
      <c r="AX98" s="166" t="s">
        <v>365</v>
      </c>
      <c r="AY98" s="130">
        <f>AY97-AY96</f>
        <v>7618791</v>
      </c>
      <c r="BD98" s="166" t="s">
        <v>365</v>
      </c>
      <c r="BE98" s="130">
        <f>BE97-BE96</f>
        <v>8219437</v>
      </c>
      <c r="BF98" s="130"/>
      <c r="BK98" s="166" t="s">
        <v>365</v>
      </c>
      <c r="BL98" s="130">
        <f>BL97-BL96</f>
        <v>10153901</v>
      </c>
      <c r="BQ98" s="166" t="s">
        <v>365</v>
      </c>
      <c r="BR98" s="130">
        <f>BR97-BR96</f>
        <v>14210300</v>
      </c>
      <c r="BW98" s="166" t="s">
        <v>365</v>
      </c>
      <c r="BX98" s="130">
        <f>BX97-BX96</f>
        <v>11547580</v>
      </c>
      <c r="CC98" s="166" t="s">
        <v>365</v>
      </c>
      <c r="CD98" s="130">
        <f>CD97-CD96</f>
        <v>12419623</v>
      </c>
      <c r="CI98" s="166" t="s">
        <v>365</v>
      </c>
      <c r="CJ98" s="130">
        <f>CJ97-CJ96</f>
        <v>9081310</v>
      </c>
      <c r="CO98" s="166" t="s">
        <v>365</v>
      </c>
      <c r="CP98" s="130">
        <f>CP97-CP96</f>
        <v>8310091</v>
      </c>
      <c r="CU98" s="166" t="s">
        <v>365</v>
      </c>
      <c r="CV98" s="130">
        <f>CV97-CV96</f>
        <v>9330826</v>
      </c>
      <c r="DA98" s="166" t="s">
        <v>365</v>
      </c>
      <c r="DB98" s="130">
        <f>DB97-DB96</f>
        <v>8371325</v>
      </c>
      <c r="DG98" s="166" t="s">
        <v>365</v>
      </c>
      <c r="DH98" s="130">
        <f>DH97-DH96</f>
        <v>8950285</v>
      </c>
      <c r="DM98" s="166" t="s">
        <v>365</v>
      </c>
      <c r="DN98" s="130">
        <f>DN97-DN96</f>
        <v>11558038</v>
      </c>
      <c r="DS98" s="166" t="s">
        <v>365</v>
      </c>
      <c r="DT98" s="130">
        <f>DT97-DT96</f>
        <v>10891284</v>
      </c>
      <c r="DY98" s="166" t="s">
        <v>365</v>
      </c>
      <c r="DZ98" s="130">
        <f>DZ97-DZ96</f>
        <v>12159449</v>
      </c>
      <c r="EE98" s="166" t="s">
        <v>365</v>
      </c>
      <c r="EF98" s="130">
        <f>EF97-EF96</f>
        <v>14923423</v>
      </c>
      <c r="EL98" s="166" t="s">
        <v>365</v>
      </c>
      <c r="EM98" s="130">
        <f>EM97-EM96</f>
        <v>10486386</v>
      </c>
      <c r="ER98" s="166" t="s">
        <v>365</v>
      </c>
      <c r="ES98" s="130">
        <f>ES97-ES96</f>
        <v>12304262</v>
      </c>
      <c r="EX98" s="166" t="s">
        <v>365</v>
      </c>
      <c r="EY98" s="130">
        <f>EY97-EY96</f>
        <v>8907963</v>
      </c>
      <c r="FD98" s="166" t="s">
        <v>365</v>
      </c>
      <c r="FE98" s="130">
        <f>FE97-FE96</f>
        <v>9168256</v>
      </c>
      <c r="FJ98" s="166" t="s">
        <v>365</v>
      </c>
      <c r="FK98" s="130">
        <f>FK97-FK96</f>
        <v>10029348</v>
      </c>
      <c r="FP98" s="166" t="s">
        <v>365</v>
      </c>
      <c r="FQ98" s="130">
        <f>FQ97-FQ96</f>
        <v>11314645</v>
      </c>
      <c r="FV98" s="166" t="s">
        <v>365</v>
      </c>
      <c r="FW98" s="130">
        <f>FW97-FW96</f>
        <v>11913614</v>
      </c>
      <c r="GB98" s="166" t="s">
        <v>365</v>
      </c>
      <c r="GC98" s="130">
        <f>GC97-GC96</f>
        <v>14525308</v>
      </c>
      <c r="GH98" s="166" t="s">
        <v>365</v>
      </c>
      <c r="GI98" s="130">
        <f>GI97-GI96</f>
        <v>14019760</v>
      </c>
      <c r="GN98" s="166" t="s">
        <v>365</v>
      </c>
      <c r="GO98" s="130">
        <f>GO97-GO96</f>
        <v>17047926</v>
      </c>
      <c r="GT98" s="166" t="s">
        <v>365</v>
      </c>
      <c r="GU98" s="130">
        <f>GU97-GU96</f>
        <v>20643447</v>
      </c>
      <c r="GZ98" s="166" t="s">
        <v>365</v>
      </c>
      <c r="HA98" s="130">
        <f>HA97-HA96</f>
        <v>20146187</v>
      </c>
      <c r="HF98" s="166" t="s">
        <v>365</v>
      </c>
      <c r="HG98" s="130">
        <f>HG97-HG96</f>
        <v>24523660</v>
      </c>
      <c r="HL98" s="166" t="s">
        <v>365</v>
      </c>
      <c r="HM98" s="130">
        <f>HM97-HM96</f>
        <v>26862918</v>
      </c>
      <c r="HS98" s="166" t="s">
        <v>365</v>
      </c>
      <c r="HT98" s="130">
        <f>HT97-HT96</f>
        <v>20419724</v>
      </c>
      <c r="HY98" s="166" t="s">
        <v>365</v>
      </c>
      <c r="HZ98" s="130">
        <f>HZ97-HZ96</f>
        <v>21243216</v>
      </c>
      <c r="IF98" s="166" t="s">
        <v>365</v>
      </c>
      <c r="IG98" s="130">
        <f>IG97-IG96</f>
        <v>27741369</v>
      </c>
      <c r="IL98" s="166" t="s">
        <v>365</v>
      </c>
      <c r="IM98" s="130">
        <f>IM97-IM96</f>
        <v>25812424</v>
      </c>
      <c r="IR98" s="166" t="s">
        <v>365</v>
      </c>
      <c r="IS98" s="130">
        <f>IS97-IS96</f>
        <v>25177579</v>
      </c>
      <c r="IX98" s="166" t="s">
        <v>365</v>
      </c>
      <c r="IY98" s="130">
        <f>IY97-IY96</f>
        <v>23351604</v>
      </c>
      <c r="JD98" s="166" t="s">
        <v>365</v>
      </c>
      <c r="JE98" s="130">
        <f>JE97-JE96</f>
        <v>30863158</v>
      </c>
      <c r="JJ98" s="166" t="s">
        <v>365</v>
      </c>
      <c r="JK98" s="130">
        <f>JK97-JK96</f>
        <v>29828005</v>
      </c>
      <c r="JP98" s="166" t="s">
        <v>365</v>
      </c>
      <c r="JQ98" s="130">
        <f>JQ97-JQ96</f>
        <v>30427251</v>
      </c>
      <c r="JW98" s="166" t="s">
        <v>365</v>
      </c>
      <c r="JX98" s="130">
        <f>JX97-JX96</f>
        <v>32867</v>
      </c>
      <c r="KD98" s="166" t="s">
        <v>365</v>
      </c>
      <c r="KE98" s="130">
        <f>KE97-KE96</f>
        <v>47070</v>
      </c>
      <c r="KJ98" s="166" t="s">
        <v>365</v>
      </c>
      <c r="KK98" s="130">
        <f>KK97-KK96</f>
        <v>44418</v>
      </c>
      <c r="KP98" s="166" t="s">
        <v>365</v>
      </c>
      <c r="KQ98" s="130">
        <f>KQ97-KQ96</f>
        <v>45389</v>
      </c>
      <c r="KV98" s="166" t="s">
        <v>365</v>
      </c>
      <c r="KW98" s="130">
        <f>KW97-KW96</f>
        <v>55318</v>
      </c>
      <c r="LB98" s="166" t="s">
        <v>365</v>
      </c>
      <c r="LC98" s="130">
        <f>LC97-LC96</f>
        <v>60556</v>
      </c>
      <c r="LI98" s="166" t="s">
        <v>365</v>
      </c>
      <c r="LJ98" s="130">
        <f>LJ97-LJ96</f>
        <v>136353</v>
      </c>
      <c r="LO98" s="166" t="s">
        <v>365</v>
      </c>
      <c r="LP98" s="130">
        <f>LP97-LP96</f>
        <v>120176</v>
      </c>
      <c r="LU98" s="166" t="s">
        <v>365</v>
      </c>
      <c r="LV98" s="130">
        <f>LV97-LV96</f>
        <v>115291</v>
      </c>
      <c r="MB98" s="166" t="s">
        <v>365</v>
      </c>
      <c r="MC98" s="130">
        <f>MC97-MC96</f>
        <v>90407</v>
      </c>
      <c r="MH98" s="166" t="s">
        <v>365</v>
      </c>
      <c r="MI98" s="130">
        <f>MI97-MI96</f>
        <v>94044</v>
      </c>
      <c r="MN98" s="166" t="s">
        <v>365</v>
      </c>
      <c r="MO98" s="130">
        <f>MO97-MO96</f>
        <v>109584</v>
      </c>
      <c r="MT98" s="166" t="s">
        <v>365</v>
      </c>
      <c r="MU98" s="130">
        <f>MU97-MU96</f>
        <v>104330</v>
      </c>
      <c r="MZ98" s="166" t="s">
        <v>365</v>
      </c>
      <c r="NA98" s="130">
        <f>NA97-NA96</f>
        <v>68818</v>
      </c>
      <c r="NF98" s="166" t="s">
        <v>365</v>
      </c>
      <c r="NG98" s="130">
        <f>NG97-NG96</f>
        <v>144651</v>
      </c>
      <c r="NL98" s="166" t="s">
        <v>365</v>
      </c>
      <c r="NM98" s="166">
        <f>NM97-NM96</f>
        <v>129390</v>
      </c>
    </row>
    <row r="99" spans="1:377" s="166" customFormat="1" ht="13.8" x14ac:dyDescent="0.3">
      <c r="B99" s="166" t="s">
        <v>416</v>
      </c>
      <c r="C99" s="153"/>
      <c r="H99" s="166" t="s">
        <v>416</v>
      </c>
      <c r="I99" s="130">
        <v>9816456</v>
      </c>
      <c r="N99" s="166" t="s">
        <v>416</v>
      </c>
      <c r="O99" s="130">
        <v>9839432</v>
      </c>
      <c r="T99" s="166" t="s">
        <v>416</v>
      </c>
      <c r="U99" s="130">
        <v>11801773</v>
      </c>
      <c r="Z99" s="166" t="s">
        <v>416</v>
      </c>
      <c r="AA99" s="130">
        <v>11601521</v>
      </c>
      <c r="AF99" s="166" t="s">
        <v>416</v>
      </c>
      <c r="AG99" s="130">
        <v>12261781</v>
      </c>
      <c r="AL99" s="166" t="s">
        <v>416</v>
      </c>
      <c r="AM99" s="130">
        <v>12316535</v>
      </c>
      <c r="AR99" s="166" t="s">
        <v>416</v>
      </c>
      <c r="AS99" s="130">
        <v>14593981</v>
      </c>
      <c r="AX99" s="166" t="s">
        <v>416</v>
      </c>
      <c r="AY99" s="130">
        <v>15264068</v>
      </c>
      <c r="BD99" s="166" t="s">
        <v>416</v>
      </c>
      <c r="BE99" s="130">
        <v>15929258</v>
      </c>
      <c r="BF99" s="130"/>
      <c r="BK99" s="166" t="s">
        <v>416</v>
      </c>
      <c r="BL99" s="130">
        <v>17348197</v>
      </c>
      <c r="BQ99" s="166" t="s">
        <v>416</v>
      </c>
      <c r="BR99" s="130">
        <v>17347151</v>
      </c>
      <c r="BW99" s="166" t="s">
        <v>416</v>
      </c>
      <c r="BX99" s="130">
        <v>18790771</v>
      </c>
      <c r="CC99" s="166" t="s">
        <v>416</v>
      </c>
      <c r="CD99" s="130">
        <v>16735192</v>
      </c>
      <c r="CI99" s="166" t="s">
        <v>416</v>
      </c>
      <c r="CJ99" s="130">
        <v>14979523</v>
      </c>
      <c r="CO99" s="166" t="s">
        <v>416</v>
      </c>
      <c r="CP99" s="130">
        <v>13327252</v>
      </c>
      <c r="CU99" s="166" t="s">
        <v>416</v>
      </c>
      <c r="CV99" s="130">
        <v>15500112</v>
      </c>
      <c r="DA99" s="166" t="s">
        <v>416</v>
      </c>
      <c r="DB99" s="130">
        <v>15836128</v>
      </c>
      <c r="DG99" s="166" t="s">
        <v>416</v>
      </c>
      <c r="DH99" s="130">
        <v>16965672</v>
      </c>
      <c r="DM99" s="166" t="s">
        <v>416</v>
      </c>
      <c r="DN99" s="130">
        <v>16817856</v>
      </c>
      <c r="DS99" s="166" t="s">
        <v>416</v>
      </c>
      <c r="DT99" s="130">
        <v>17475322</v>
      </c>
      <c r="DY99" s="166" t="s">
        <v>416</v>
      </c>
      <c r="DZ99" s="130">
        <v>18658724</v>
      </c>
      <c r="EE99" s="166" t="s">
        <v>416</v>
      </c>
      <c r="EF99" s="130">
        <v>20356116</v>
      </c>
      <c r="EL99" s="166" t="s">
        <v>416</v>
      </c>
      <c r="EM99" s="130">
        <v>18110011</v>
      </c>
      <c r="ER99" s="166" t="s">
        <v>416</v>
      </c>
      <c r="ES99" s="130">
        <v>18524804</v>
      </c>
      <c r="EX99" s="166" t="s">
        <v>416</v>
      </c>
      <c r="EY99" s="130">
        <v>17699519</v>
      </c>
      <c r="FD99" s="166" t="s">
        <v>416</v>
      </c>
      <c r="FE99" s="130">
        <v>19205828</v>
      </c>
      <c r="FJ99" s="166" t="s">
        <v>416</v>
      </c>
      <c r="FK99" s="130">
        <v>21962911</v>
      </c>
      <c r="FP99" s="166" t="s">
        <v>416</v>
      </c>
      <c r="FQ99" s="130">
        <v>22118333</v>
      </c>
      <c r="FV99" s="166" t="s">
        <v>416</v>
      </c>
      <c r="FW99" s="130">
        <v>25307653</v>
      </c>
      <c r="GB99" s="166" t="s">
        <v>416</v>
      </c>
      <c r="GC99" s="130">
        <v>27149467</v>
      </c>
      <c r="GH99" s="166" t="s">
        <v>416</v>
      </c>
      <c r="GI99" s="130">
        <v>27920983</v>
      </c>
      <c r="GN99" s="166" t="s">
        <v>416</v>
      </c>
      <c r="GO99" s="130">
        <v>33337751</v>
      </c>
      <c r="GT99" s="166" t="s">
        <v>416</v>
      </c>
      <c r="GU99" s="130">
        <v>40364399</v>
      </c>
      <c r="GZ99" s="166" t="s">
        <v>416</v>
      </c>
      <c r="HA99" s="130">
        <v>46368620</v>
      </c>
      <c r="HF99" s="166" t="s">
        <v>416</v>
      </c>
      <c r="HG99" s="130">
        <v>58442764</v>
      </c>
      <c r="HL99" s="166" t="s">
        <v>416</v>
      </c>
      <c r="HM99" s="130">
        <v>61432910</v>
      </c>
      <c r="HS99" s="166" t="s">
        <v>416</v>
      </c>
      <c r="HT99" s="130">
        <v>55708531</v>
      </c>
      <c r="HY99" s="166" t="s">
        <v>416</v>
      </c>
      <c r="HZ99" s="130">
        <v>59305786</v>
      </c>
      <c r="IF99" s="166" t="s">
        <v>416</v>
      </c>
      <c r="IG99" s="166">
        <v>67783795</v>
      </c>
      <c r="IL99" s="166" t="s">
        <v>416</v>
      </c>
      <c r="IM99" s="166">
        <v>74501337</v>
      </c>
      <c r="IR99" s="166" t="s">
        <v>416</v>
      </c>
      <c r="IS99" s="166">
        <v>62950714</v>
      </c>
      <c r="IX99" s="166" t="s">
        <v>416</v>
      </c>
      <c r="IY99" s="166">
        <v>74423278</v>
      </c>
      <c r="JD99" s="166" t="s">
        <v>416</v>
      </c>
      <c r="JE99" s="166">
        <v>76135379</v>
      </c>
      <c r="JJ99" s="166" t="s">
        <v>416</v>
      </c>
      <c r="JK99" s="166">
        <v>87724299</v>
      </c>
      <c r="JP99" s="166" t="s">
        <v>416</v>
      </c>
      <c r="JQ99" s="166">
        <v>88227770</v>
      </c>
      <c r="JW99" s="166" t="s">
        <v>416</v>
      </c>
      <c r="JX99" s="166">
        <v>101449</v>
      </c>
      <c r="KD99" s="166" t="s">
        <v>416</v>
      </c>
      <c r="KE99" s="130">
        <v>158412</v>
      </c>
      <c r="KJ99" s="166" t="s">
        <v>416</v>
      </c>
      <c r="KK99" s="130">
        <v>158971</v>
      </c>
      <c r="KP99" s="166" t="s">
        <v>416</v>
      </c>
      <c r="KQ99" s="130">
        <v>182328</v>
      </c>
      <c r="KV99" s="166" t="s">
        <v>416</v>
      </c>
      <c r="KW99" s="130">
        <v>217256</v>
      </c>
      <c r="LB99" s="166" t="s">
        <v>416</v>
      </c>
      <c r="LC99" s="130">
        <v>211691</v>
      </c>
      <c r="LI99" s="166" t="s">
        <v>416</v>
      </c>
      <c r="LJ99" s="130">
        <v>295188</v>
      </c>
      <c r="LO99" s="166" t="s">
        <v>416</v>
      </c>
      <c r="LP99" s="130">
        <v>275250</v>
      </c>
      <c r="LU99" s="166" t="s">
        <v>416</v>
      </c>
      <c r="LV99" s="130">
        <v>292946</v>
      </c>
      <c r="MB99" s="166" t="s">
        <v>416</v>
      </c>
      <c r="MC99" s="130">
        <v>291715</v>
      </c>
      <c r="MH99" s="166" t="s">
        <v>416</v>
      </c>
      <c r="MI99" s="130">
        <v>294951</v>
      </c>
      <c r="MN99" s="166" t="s">
        <v>416</v>
      </c>
      <c r="MO99" s="130">
        <v>389172</v>
      </c>
      <c r="MT99" s="166" t="s">
        <v>416</v>
      </c>
      <c r="MU99" s="130">
        <v>420365</v>
      </c>
      <c r="MZ99" s="166" t="s">
        <v>416</v>
      </c>
      <c r="NA99" s="130">
        <v>460277</v>
      </c>
      <c r="NF99" s="166" t="s">
        <v>416</v>
      </c>
      <c r="NG99" s="130">
        <v>531195</v>
      </c>
      <c r="NL99" s="166" t="s">
        <v>416</v>
      </c>
      <c r="NM99" s="166">
        <v>338199</v>
      </c>
    </row>
    <row r="100" spans="1:377" s="166" customFormat="1" ht="13.8" x14ac:dyDescent="0.3">
      <c r="B100" s="166" t="s">
        <v>417</v>
      </c>
      <c r="C100" s="153"/>
      <c r="H100" s="166" t="s">
        <v>417</v>
      </c>
      <c r="I100" s="130">
        <v>249886</v>
      </c>
      <c r="N100" s="166" t="s">
        <v>417</v>
      </c>
      <c r="O100" s="130">
        <v>295296</v>
      </c>
      <c r="T100" s="166" t="s">
        <v>417</v>
      </c>
      <c r="U100" s="130">
        <v>128122</v>
      </c>
      <c r="Z100" s="166" t="s">
        <v>417</v>
      </c>
      <c r="AA100" s="130">
        <v>210275</v>
      </c>
      <c r="AF100" s="166" t="s">
        <v>417</v>
      </c>
      <c r="AG100" s="130">
        <v>519186</v>
      </c>
      <c r="AL100" s="166" t="s">
        <v>417</v>
      </c>
      <c r="AM100" s="130">
        <v>365787</v>
      </c>
      <c r="AR100" s="166" t="s">
        <v>417</v>
      </c>
      <c r="AS100" s="130">
        <v>442619</v>
      </c>
      <c r="AX100" s="166" t="s">
        <v>417</v>
      </c>
      <c r="AY100" s="130">
        <v>329156</v>
      </c>
      <c r="BD100" s="166" t="s">
        <v>417</v>
      </c>
      <c r="BE100" s="130">
        <v>348718</v>
      </c>
      <c r="BF100" s="130"/>
      <c r="BK100" s="166" t="s">
        <v>417</v>
      </c>
      <c r="BL100" s="130">
        <v>340225</v>
      </c>
      <c r="BQ100" s="166" t="s">
        <v>417</v>
      </c>
      <c r="BR100" s="130">
        <v>448984</v>
      </c>
      <c r="BW100" s="166" t="s">
        <v>417</v>
      </c>
      <c r="BX100" s="130">
        <v>414921</v>
      </c>
      <c r="CC100" s="166" t="s">
        <v>417</v>
      </c>
      <c r="CD100" s="130">
        <v>316653</v>
      </c>
      <c r="CI100" s="166" t="s">
        <v>417</v>
      </c>
      <c r="CJ100" s="130">
        <v>249948</v>
      </c>
      <c r="CO100" s="166" t="s">
        <v>417</v>
      </c>
      <c r="CP100" s="130">
        <v>557419</v>
      </c>
      <c r="CU100" s="166" t="s">
        <v>417</v>
      </c>
      <c r="CV100" s="130">
        <v>271377</v>
      </c>
      <c r="DA100" s="166" t="s">
        <v>417</v>
      </c>
      <c r="DB100" s="130">
        <v>397885</v>
      </c>
      <c r="DG100" s="166" t="s">
        <v>417</v>
      </c>
      <c r="DH100" s="130">
        <v>501946</v>
      </c>
      <c r="DM100" s="166" t="s">
        <v>417</v>
      </c>
      <c r="DN100" s="130">
        <v>382882</v>
      </c>
      <c r="DS100" s="166" t="s">
        <v>417</v>
      </c>
      <c r="DT100" s="130">
        <v>444940</v>
      </c>
      <c r="DY100" s="166" t="s">
        <v>417</v>
      </c>
      <c r="DZ100" s="130">
        <v>300142</v>
      </c>
      <c r="EE100" s="166" t="s">
        <v>417</v>
      </c>
      <c r="EF100" s="130">
        <v>534884</v>
      </c>
      <c r="EL100" s="166" t="s">
        <v>417</v>
      </c>
      <c r="EM100" s="130">
        <v>479614</v>
      </c>
      <c r="ER100" s="166" t="s">
        <v>417</v>
      </c>
      <c r="ES100" s="130">
        <v>450225</v>
      </c>
      <c r="EX100" s="166" t="s">
        <v>417</v>
      </c>
      <c r="EY100" s="130">
        <v>665804</v>
      </c>
      <c r="FD100" s="166" t="s">
        <v>417</v>
      </c>
      <c r="FE100" s="130">
        <v>466841</v>
      </c>
      <c r="FJ100" s="166" t="s">
        <v>417</v>
      </c>
      <c r="FK100" s="130">
        <v>672608</v>
      </c>
      <c r="FP100" s="166" t="s">
        <v>417</v>
      </c>
      <c r="FQ100" s="130">
        <v>187249</v>
      </c>
      <c r="FV100" s="166" t="s">
        <v>417</v>
      </c>
      <c r="FW100" s="130">
        <v>892515</v>
      </c>
      <c r="GB100" s="166" t="s">
        <v>417</v>
      </c>
      <c r="GC100" s="130">
        <v>556504</v>
      </c>
      <c r="GH100" s="166" t="s">
        <v>417</v>
      </c>
      <c r="GI100" s="130">
        <v>639858</v>
      </c>
      <c r="GN100" s="166" t="s">
        <v>417</v>
      </c>
      <c r="GO100" s="130">
        <v>1051746</v>
      </c>
      <c r="GT100" s="166" t="s">
        <v>417</v>
      </c>
      <c r="GU100" s="130">
        <v>896000</v>
      </c>
      <c r="GZ100" s="166" t="s">
        <v>417</v>
      </c>
      <c r="HA100" s="130">
        <v>1445905</v>
      </c>
      <c r="HF100" s="166" t="s">
        <v>417</v>
      </c>
      <c r="HG100" s="130">
        <v>1746938</v>
      </c>
      <c r="HL100" s="166" t="s">
        <v>417</v>
      </c>
      <c r="HM100" s="130">
        <v>1704745</v>
      </c>
      <c r="HS100" s="166" t="s">
        <v>417</v>
      </c>
      <c r="HT100" s="130">
        <v>1537045</v>
      </c>
      <c r="HY100" s="166" t="s">
        <v>417</v>
      </c>
      <c r="HZ100" s="130">
        <v>1972362</v>
      </c>
      <c r="IF100" s="166" t="s">
        <v>417</v>
      </c>
      <c r="IG100" s="166">
        <v>2091638</v>
      </c>
      <c r="IL100" s="166" t="s">
        <v>417</v>
      </c>
      <c r="IM100" s="166">
        <v>2566455</v>
      </c>
      <c r="IR100" s="166" t="s">
        <v>417</v>
      </c>
      <c r="IS100" s="166">
        <v>2710140</v>
      </c>
      <c r="IX100" s="166" t="s">
        <v>417</v>
      </c>
      <c r="IY100" s="166">
        <v>7042193</v>
      </c>
      <c r="JD100" s="166" t="s">
        <v>417</v>
      </c>
      <c r="JE100" s="166">
        <v>6223295</v>
      </c>
      <c r="JF100" s="56"/>
      <c r="JG100" s="56"/>
      <c r="JH100" s="56"/>
      <c r="JI100" s="56"/>
      <c r="JJ100" s="166" t="s">
        <v>417</v>
      </c>
      <c r="JK100" s="166">
        <v>6176079</v>
      </c>
      <c r="JP100" s="166" t="s">
        <v>417</v>
      </c>
      <c r="JQ100" s="166">
        <v>7253438</v>
      </c>
      <c r="JW100" s="166" t="s">
        <v>417</v>
      </c>
      <c r="JX100" s="166">
        <v>7653</v>
      </c>
      <c r="KD100" s="166" t="s">
        <v>417</v>
      </c>
      <c r="KE100" s="130">
        <v>17741</v>
      </c>
      <c r="KJ100" s="166" t="s">
        <v>417</v>
      </c>
      <c r="KK100" s="130">
        <v>16800</v>
      </c>
      <c r="KP100" s="166" t="s">
        <v>417</v>
      </c>
      <c r="KQ100" s="130">
        <v>23910</v>
      </c>
      <c r="KV100" s="166" t="s">
        <v>417</v>
      </c>
      <c r="KW100" s="130">
        <v>25752</v>
      </c>
      <c r="LB100" s="166" t="s">
        <v>417</v>
      </c>
      <c r="LC100" s="130">
        <v>27864</v>
      </c>
      <c r="LI100" s="166" t="s">
        <v>417</v>
      </c>
      <c r="LJ100" s="130">
        <v>8465</v>
      </c>
      <c r="LO100" s="166" t="s">
        <v>417</v>
      </c>
      <c r="LP100" s="130">
        <v>6898</v>
      </c>
      <c r="LU100" s="166" t="s">
        <v>417</v>
      </c>
      <c r="LV100" s="130">
        <v>21451</v>
      </c>
      <c r="MB100" s="166" t="s">
        <v>417</v>
      </c>
      <c r="MC100" s="130">
        <v>19729</v>
      </c>
      <c r="MH100" s="166" t="s">
        <v>417</v>
      </c>
      <c r="MI100" s="130">
        <v>8520</v>
      </c>
      <c r="MN100" s="166" t="s">
        <v>417</v>
      </c>
      <c r="MO100" s="130">
        <v>17318</v>
      </c>
      <c r="MT100" s="166" t="s">
        <v>417</v>
      </c>
      <c r="MU100" s="130">
        <v>20143</v>
      </c>
      <c r="MZ100" s="166" t="s">
        <v>417</v>
      </c>
      <c r="NA100" s="130">
        <v>12292</v>
      </c>
      <c r="NF100" s="166" t="s">
        <v>417</v>
      </c>
      <c r="NG100" s="130">
        <v>22699</v>
      </c>
      <c r="NL100" s="166" t="s">
        <v>417</v>
      </c>
      <c r="NM100" s="166">
        <v>17127</v>
      </c>
    </row>
    <row r="101" spans="1:377" s="166" customFormat="1" x14ac:dyDescent="0.3">
      <c r="A101" s="164" t="s">
        <v>424</v>
      </c>
      <c r="B101" s="122" t="s">
        <v>418</v>
      </c>
      <c r="C101" s="202"/>
      <c r="D101" s="122"/>
      <c r="E101" s="122"/>
      <c r="F101" s="122"/>
      <c r="G101" s="122"/>
      <c r="H101" s="122" t="s">
        <v>418</v>
      </c>
      <c r="I101" s="130">
        <f>ROUND(I99+(I100*I72),0)</f>
        <v>9999706</v>
      </c>
      <c r="J101" s="122"/>
      <c r="K101" s="122"/>
      <c r="L101" s="122"/>
      <c r="M101" s="122"/>
      <c r="N101" s="122" t="s">
        <v>418</v>
      </c>
      <c r="O101" s="130">
        <f>ROUND(O99+(O100*O72),0)</f>
        <v>10060904</v>
      </c>
      <c r="P101" s="122"/>
      <c r="Q101" s="122"/>
      <c r="R101" s="122"/>
      <c r="S101" s="122"/>
      <c r="T101" s="122" t="s">
        <v>418</v>
      </c>
      <c r="U101" s="130">
        <f>ROUND(U99+(U100*U72),0)</f>
        <v>11913880</v>
      </c>
      <c r="V101" s="122"/>
      <c r="W101" s="122"/>
      <c r="X101" s="122"/>
      <c r="Y101" s="122"/>
      <c r="Z101" s="122" t="s">
        <v>418</v>
      </c>
      <c r="AA101" s="130">
        <f>ROUND(AA99+(AA100*AA72),0)</f>
        <v>11776750</v>
      </c>
      <c r="AB101" s="122"/>
      <c r="AC101" s="122"/>
      <c r="AD101" s="122"/>
      <c r="AE101" s="122"/>
      <c r="AF101" s="122" t="s">
        <v>418</v>
      </c>
      <c r="AG101" s="130">
        <f>ROUND(AG99+(AG100*AG72),0)</f>
        <v>12763661</v>
      </c>
      <c r="AH101" s="122"/>
      <c r="AI101" s="122"/>
      <c r="AJ101" s="122"/>
      <c r="AK101" s="122"/>
      <c r="AL101" s="122" t="s">
        <v>418</v>
      </c>
      <c r="AM101" s="130">
        <f>ROUND(AM99+(AM100*AM72),0)</f>
        <v>12400947</v>
      </c>
      <c r="AN101" s="122"/>
      <c r="AO101" s="122"/>
      <c r="AP101" s="122"/>
      <c r="AQ101" s="122"/>
      <c r="AR101" s="122" t="s">
        <v>418</v>
      </c>
      <c r="AS101" s="130">
        <f>ROUND(AS99+(AS100*AS72),0)</f>
        <v>14815291</v>
      </c>
      <c r="AT101" s="122"/>
      <c r="AU101" s="122"/>
      <c r="AV101" s="122"/>
      <c r="AW101" s="122"/>
      <c r="AX101" s="122" t="s">
        <v>418</v>
      </c>
      <c r="AY101" s="130">
        <f>ROUND(AY99+(AY100*AY72),0)</f>
        <v>15461562</v>
      </c>
      <c r="AZ101" s="122"/>
      <c r="BA101" s="122"/>
      <c r="BB101" s="122"/>
      <c r="BC101" s="122"/>
      <c r="BD101" s="122" t="s">
        <v>418</v>
      </c>
      <c r="BE101" s="130">
        <f>ROUND(BE99+(BE100*BE72),0)</f>
        <v>16090205</v>
      </c>
      <c r="BF101" s="186"/>
      <c r="BG101" s="122"/>
      <c r="BH101" s="122"/>
      <c r="BI101" s="122"/>
      <c r="BJ101" s="122"/>
      <c r="BK101" s="122" t="s">
        <v>418</v>
      </c>
      <c r="BL101" s="130">
        <f>ROUND(BL99+(BL100*BL72),0)</f>
        <v>17631718</v>
      </c>
      <c r="BM101" s="122"/>
      <c r="BN101" s="122"/>
      <c r="BO101" s="122"/>
      <c r="BP101" s="122"/>
      <c r="BQ101" s="122" t="s">
        <v>418</v>
      </c>
      <c r="BR101" s="130">
        <f>ROUND(BR99+(BR100*BR72),0)</f>
        <v>17665181</v>
      </c>
      <c r="BS101" s="122"/>
      <c r="BT101" s="122"/>
      <c r="BU101" s="122"/>
      <c r="BV101" s="122"/>
      <c r="BW101" s="122" t="s">
        <v>418</v>
      </c>
      <c r="BX101" s="130">
        <f>ROUND(BX99+(BX100*BX72),0)</f>
        <v>18885071</v>
      </c>
      <c r="BY101" s="122"/>
      <c r="BZ101" s="122"/>
      <c r="CA101" s="122"/>
      <c r="CB101" s="122"/>
      <c r="CC101" s="122" t="s">
        <v>418</v>
      </c>
      <c r="CD101" s="130">
        <f>ROUND(CD99+(CD100*CD72),0)</f>
        <v>16735192</v>
      </c>
      <c r="CE101" s="122"/>
      <c r="CF101" s="122"/>
      <c r="CG101" s="122"/>
      <c r="CH101" s="122"/>
      <c r="CI101" s="122" t="s">
        <v>418</v>
      </c>
      <c r="CJ101" s="130">
        <f>ROUND(CJ99+(CJ100*CJ72),0)</f>
        <v>15181404</v>
      </c>
      <c r="CK101" s="122"/>
      <c r="CL101" s="122"/>
      <c r="CM101" s="122"/>
      <c r="CN101" s="122"/>
      <c r="CO101" s="122" t="s">
        <v>418</v>
      </c>
      <c r="CP101" s="130">
        <f>ROUND(CP99+(CP100*CP72),0)</f>
        <v>13715455</v>
      </c>
      <c r="CQ101" s="122"/>
      <c r="CR101" s="122"/>
      <c r="CS101" s="122"/>
      <c r="CT101" s="122"/>
      <c r="CU101" s="122" t="s">
        <v>418</v>
      </c>
      <c r="CV101" s="130">
        <f>ROUND(CV99+(CV100*CV72),0)</f>
        <v>15693953</v>
      </c>
      <c r="CY101" s="122"/>
      <c r="CZ101" s="122"/>
      <c r="DA101" s="122" t="s">
        <v>418</v>
      </c>
      <c r="DB101" s="130">
        <f>ROUND(DB99+(DB100*DB72),0)</f>
        <v>16109674</v>
      </c>
      <c r="DC101" s="122"/>
      <c r="DD101" s="122"/>
      <c r="DE101" s="122"/>
      <c r="DF101" s="122"/>
      <c r="DG101" s="122" t="s">
        <v>418</v>
      </c>
      <c r="DH101" s="130">
        <f>ROUND(DH99+(DH100*DH72),0)</f>
        <v>16992090</v>
      </c>
      <c r="DI101" s="122"/>
      <c r="DJ101" s="122"/>
      <c r="DK101" s="122"/>
      <c r="DL101" s="122"/>
      <c r="DM101" s="122" t="s">
        <v>418</v>
      </c>
      <c r="DN101" s="130">
        <f>ROUND(DN99+(DN100*DN72),0)</f>
        <v>17020558</v>
      </c>
      <c r="DO101" s="122"/>
      <c r="DP101" s="122"/>
      <c r="DQ101" s="122"/>
      <c r="DR101" s="122"/>
      <c r="DS101" s="122" t="s">
        <v>418</v>
      </c>
      <c r="DT101" s="130">
        <f>ROUND(DT99+(DT100*DT72),0)</f>
        <v>17779755</v>
      </c>
      <c r="DU101" s="122"/>
      <c r="DV101" s="122"/>
      <c r="DW101" s="122"/>
      <c r="DX101" s="122"/>
      <c r="DY101" s="122" t="s">
        <v>418</v>
      </c>
      <c r="DZ101" s="130">
        <f>ROUND(DZ99+(DZ100*DZ72),0)</f>
        <v>18819776</v>
      </c>
      <c r="EA101" s="122"/>
      <c r="EB101" s="122"/>
      <c r="EC101" s="122"/>
      <c r="ED101" s="122"/>
      <c r="EE101" s="122" t="s">
        <v>418</v>
      </c>
      <c r="EF101" s="130">
        <f>ROUND(EF99+(EF100*EF72),0)</f>
        <v>20795910</v>
      </c>
      <c r="EG101" s="122"/>
      <c r="EH101" s="122"/>
      <c r="EI101" s="122"/>
      <c r="EJ101" s="122"/>
      <c r="EK101" s="122"/>
      <c r="EL101" s="122" t="s">
        <v>418</v>
      </c>
      <c r="EM101" s="130">
        <f>ROUND(EM99+(EM100*EM72),0)</f>
        <v>18454349</v>
      </c>
      <c r="EN101" s="122"/>
      <c r="EO101" s="122"/>
      <c r="EP101" s="122"/>
      <c r="EQ101" s="122"/>
      <c r="ER101" s="122" t="s">
        <v>418</v>
      </c>
      <c r="ES101" s="130">
        <f>ROUND(ES99+(ES100*ES72),0)</f>
        <v>18669519</v>
      </c>
      <c r="ET101" s="122"/>
      <c r="EU101" s="122"/>
      <c r="EV101" s="122"/>
      <c r="EW101" s="122"/>
      <c r="EX101" s="122" t="s">
        <v>418</v>
      </c>
      <c r="EY101" s="130">
        <f>ROUND(EY99+(EY100*EY72),0)</f>
        <v>18225969</v>
      </c>
      <c r="EZ101" s="122"/>
      <c r="FA101" s="122"/>
      <c r="FB101" s="122"/>
      <c r="FC101" s="122"/>
      <c r="FD101" s="122" t="s">
        <v>418</v>
      </c>
      <c r="FE101" s="130">
        <f>ROUND(FE99+(FE100*FE72),0)</f>
        <v>19502909</v>
      </c>
      <c r="FF101" s="122"/>
      <c r="FG101" s="122"/>
      <c r="FH101" s="122"/>
      <c r="FI101" s="122"/>
      <c r="FJ101" s="122" t="s">
        <v>418</v>
      </c>
      <c r="FK101" s="130">
        <f>ROUND(FK99+(FK100*FK72),0)</f>
        <v>22439342</v>
      </c>
      <c r="FL101" s="122"/>
      <c r="FM101" s="122"/>
      <c r="FN101" s="122"/>
      <c r="FO101" s="122"/>
      <c r="FP101" s="122" t="s">
        <v>418</v>
      </c>
      <c r="FQ101" s="130">
        <f>ROUND(FQ99+(FQ100*FQ72),0)</f>
        <v>22136454</v>
      </c>
      <c r="FR101" s="122"/>
      <c r="FS101" s="122"/>
      <c r="FT101" s="122"/>
      <c r="FU101" s="122"/>
      <c r="FV101" s="122" t="s">
        <v>418</v>
      </c>
      <c r="FW101" s="130">
        <f>ROUND(FW99+(FW100*FW72),0)</f>
        <v>26098166</v>
      </c>
      <c r="FX101" s="122"/>
      <c r="FY101" s="122"/>
      <c r="FZ101" s="122"/>
      <c r="GA101" s="122"/>
      <c r="GB101" s="122" t="s">
        <v>418</v>
      </c>
      <c r="GC101" s="130">
        <f>ROUND(GC99+(GC100*GC72),0)</f>
        <v>27230907</v>
      </c>
      <c r="GD101" s="122"/>
      <c r="GE101" s="122"/>
      <c r="GF101" s="122"/>
      <c r="GG101" s="122"/>
      <c r="GH101" s="122" t="s">
        <v>418</v>
      </c>
      <c r="GI101" s="130">
        <f>ROUND(GI99+(GI100*GI72),0)</f>
        <v>28539862</v>
      </c>
      <c r="GJ101" s="122"/>
      <c r="GK101" s="122"/>
      <c r="GL101" s="122"/>
      <c r="GM101" s="122"/>
      <c r="GN101" s="122" t="s">
        <v>418</v>
      </c>
      <c r="GO101" s="130">
        <f>ROUND(GO99+(GO100*GO72),0)</f>
        <v>33812733</v>
      </c>
      <c r="GP101" s="122"/>
      <c r="GQ101" s="122"/>
      <c r="GR101" s="122"/>
      <c r="GS101" s="122"/>
      <c r="GT101" s="122" t="s">
        <v>418</v>
      </c>
      <c r="GU101" s="130">
        <f>ROUND(GU99+(GU100*GU72),0)</f>
        <v>40613288</v>
      </c>
      <c r="GV101" s="122"/>
      <c r="GW101" s="122"/>
      <c r="GX101" s="122"/>
      <c r="GY101" s="122"/>
      <c r="GZ101" s="122" t="s">
        <v>418</v>
      </c>
      <c r="HA101" s="130">
        <f>ROUND(HA99+(HA100*HA72),0)</f>
        <v>47207602</v>
      </c>
      <c r="HB101" s="122"/>
      <c r="HC101" s="122"/>
      <c r="HD101" s="122"/>
      <c r="HE101" s="122"/>
      <c r="HF101" s="122" t="s">
        <v>418</v>
      </c>
      <c r="HG101" s="130">
        <f>ROUND(HG99+(HG100*HG72),0)</f>
        <v>59203196</v>
      </c>
      <c r="HH101" s="122"/>
      <c r="HI101" s="122"/>
      <c r="HJ101" s="122"/>
      <c r="HK101" s="122"/>
      <c r="HL101" s="122" t="s">
        <v>418</v>
      </c>
      <c r="HM101" s="130">
        <f>ROUND(HM99+(HM100*HM72),0)</f>
        <v>62829569</v>
      </c>
      <c r="HO101" s="122"/>
      <c r="HP101" s="122"/>
      <c r="HQ101" s="122"/>
      <c r="HR101" s="122"/>
      <c r="HS101" s="122" t="s">
        <v>418</v>
      </c>
      <c r="HT101" s="130">
        <f>ROUND(HT99+(HT100*HT72),0)</f>
        <v>57178748</v>
      </c>
      <c r="HU101" s="122"/>
      <c r="HV101" s="122"/>
      <c r="HW101" s="122"/>
      <c r="HX101" s="122"/>
      <c r="HY101" s="122" t="s">
        <v>418</v>
      </c>
      <c r="HZ101" s="130">
        <f>ROUND(HZ99+(HZ100*HZ72),0)</f>
        <v>60012304</v>
      </c>
      <c r="IF101" s="122" t="s">
        <v>418</v>
      </c>
      <c r="IG101" s="130">
        <f>ROUND(IG99+(IG100*IG72),0)</f>
        <v>68695535</v>
      </c>
      <c r="IL101" s="122" t="s">
        <v>418</v>
      </c>
      <c r="IM101" s="130">
        <f>ROUND(IM99+(IM100*IM72),0)</f>
        <v>75331661</v>
      </c>
      <c r="IR101" s="122" t="s">
        <v>418</v>
      </c>
      <c r="IS101" s="130">
        <f>ROUND(IS99+(IS100*IS72),0)</f>
        <v>64531629</v>
      </c>
      <c r="IX101" s="122" t="s">
        <v>418</v>
      </c>
      <c r="IY101" s="130">
        <f>ROUND(IY99+(IY100*IY72),0)</f>
        <v>75895375</v>
      </c>
      <c r="JD101" s="122" t="s">
        <v>418</v>
      </c>
      <c r="JE101" s="130">
        <f>ROUND(JE99+(JE100*JE72),0)</f>
        <v>77220837</v>
      </c>
      <c r="JJ101" s="122" t="s">
        <v>418</v>
      </c>
      <c r="JK101" s="130">
        <f>ROUND(JK99+(JK100*JK72),0)</f>
        <v>88597357</v>
      </c>
      <c r="JP101" s="122" t="s">
        <v>418</v>
      </c>
      <c r="JQ101" s="130">
        <f>ROUND(JQ99+(JQ100*JQ72),0)</f>
        <v>90313523</v>
      </c>
      <c r="JW101" s="122" t="s">
        <v>418</v>
      </c>
      <c r="JX101" s="130">
        <f>ROUND(JX99+(JX100*JX72),0)</f>
        <v>103238</v>
      </c>
      <c r="KD101" s="122" t="s">
        <v>418</v>
      </c>
      <c r="KE101" s="130">
        <f>ROUND(KE99+(KE100*KE72),0)</f>
        <v>168380</v>
      </c>
      <c r="KJ101" s="122" t="s">
        <v>418</v>
      </c>
      <c r="KK101" s="130">
        <f>ROUND(KK99+(KK100*KK72),0)</f>
        <v>168562</v>
      </c>
      <c r="KP101" s="122" t="s">
        <v>418</v>
      </c>
      <c r="KQ101" s="130">
        <f>ROUND(KQ99+(KQ100*KQ72),0)</f>
        <v>196965</v>
      </c>
      <c r="KV101" s="122" t="s">
        <v>418</v>
      </c>
      <c r="KW101" s="130">
        <f>ROUND(KW99+(KW100*KW72),0)</f>
        <v>233901</v>
      </c>
      <c r="LB101" s="122" t="s">
        <v>418</v>
      </c>
      <c r="LC101" s="130">
        <f>ROUND(LC99+(LC100*LC72),0)</f>
        <v>230201</v>
      </c>
      <c r="LI101" s="122" t="s">
        <v>418</v>
      </c>
      <c r="LJ101" s="130">
        <f>ROUND(LJ99+(LJ100*LJ72),0)</f>
        <v>297229</v>
      </c>
      <c r="LO101" s="122" t="s">
        <v>418</v>
      </c>
      <c r="LP101" s="130">
        <f>ROUND(LP99+(LP100*LP72),0)</f>
        <v>276571</v>
      </c>
      <c r="LU101" s="122" t="s">
        <v>418</v>
      </c>
      <c r="LV101" s="130">
        <f>ROUND(LV99+(LV100*LV72),0)</f>
        <v>313124</v>
      </c>
      <c r="MB101" s="122" t="s">
        <v>418</v>
      </c>
      <c r="MC101" s="130">
        <f>ROUND(MC99+(MC100*MC72),0)</f>
        <v>309460</v>
      </c>
      <c r="MH101" s="122" t="s">
        <v>418</v>
      </c>
      <c r="MI101" s="130">
        <f>ROUND(MI99+(MI100*MI72),0)</f>
        <v>300158</v>
      </c>
      <c r="MN101" s="122" t="s">
        <v>418</v>
      </c>
      <c r="MO101" s="130">
        <f>ROUND(MO99+(MO100*MO72),0)</f>
        <v>402193</v>
      </c>
      <c r="MT101" s="122" t="s">
        <v>418</v>
      </c>
      <c r="MU101" s="130">
        <f>ROUND(MU99+(MU100*MU72),0)</f>
        <v>436373</v>
      </c>
      <c r="MZ101" s="122" t="s">
        <v>418</v>
      </c>
      <c r="NA101" s="130">
        <f>ROUND(NA99+(NA100*NA67),0)</f>
        <v>470308</v>
      </c>
      <c r="NF101" s="122" t="s">
        <v>418</v>
      </c>
      <c r="NG101" s="130">
        <f>ROUND(NG99+(NG100*NG67),0)</f>
        <v>540416</v>
      </c>
      <c r="NL101" s="122" t="s">
        <v>418</v>
      </c>
      <c r="NM101" s="166">
        <f>ROUND(NM99+(NM100*NM67),0)</f>
        <v>341007</v>
      </c>
    </row>
    <row r="102" spans="1:377" s="166" customFormat="1" ht="13.8" x14ac:dyDescent="0.3">
      <c r="B102" s="122" t="s">
        <v>367</v>
      </c>
      <c r="C102" s="202"/>
      <c r="D102" s="122"/>
      <c r="E102" s="122"/>
      <c r="F102" s="122"/>
      <c r="G102" s="122"/>
      <c r="H102" s="122" t="s">
        <v>367</v>
      </c>
      <c r="I102" s="196">
        <v>12056567</v>
      </c>
      <c r="J102" s="122"/>
      <c r="K102" s="122"/>
      <c r="L102" s="122"/>
      <c r="M102" s="122"/>
      <c r="N102" s="122" t="s">
        <v>367</v>
      </c>
      <c r="O102" s="196">
        <v>11246114</v>
      </c>
      <c r="P102" s="122"/>
      <c r="Q102" s="122"/>
      <c r="R102" s="122"/>
      <c r="S102" s="122"/>
      <c r="T102" s="122" t="s">
        <v>367</v>
      </c>
      <c r="U102" s="196">
        <v>13094723</v>
      </c>
      <c r="V102" s="122"/>
      <c r="W102" s="122"/>
      <c r="X102" s="122"/>
      <c r="Y102" s="122"/>
      <c r="Z102" s="122" t="s">
        <v>367</v>
      </c>
      <c r="AA102" s="196">
        <v>12596883</v>
      </c>
      <c r="AB102" s="122"/>
      <c r="AC102" s="122"/>
      <c r="AD102" s="122"/>
      <c r="AE102" s="122"/>
      <c r="AF102" s="122" t="s">
        <v>367</v>
      </c>
      <c r="AG102" s="196">
        <v>13993769</v>
      </c>
      <c r="AH102" s="122"/>
      <c r="AI102" s="122"/>
      <c r="AJ102" s="122"/>
      <c r="AK102" s="122"/>
      <c r="AL102" s="122" t="s">
        <v>367</v>
      </c>
      <c r="AM102" s="196">
        <v>13810572</v>
      </c>
      <c r="AN102" s="122"/>
      <c r="AO102" s="122"/>
      <c r="AP102" s="122"/>
      <c r="AQ102" s="122"/>
      <c r="AR102" s="122" t="s">
        <v>367</v>
      </c>
      <c r="AS102" s="196">
        <v>16520161</v>
      </c>
      <c r="AT102" s="122"/>
      <c r="AU102" s="122"/>
      <c r="AV102" s="122"/>
      <c r="AW102" s="122"/>
      <c r="AX102" s="122" t="s">
        <v>367</v>
      </c>
      <c r="AY102" s="196">
        <v>17459007</v>
      </c>
      <c r="AZ102" s="122"/>
      <c r="BA102" s="122"/>
      <c r="BB102" s="122"/>
      <c r="BC102" s="122"/>
      <c r="BD102" s="122" t="s">
        <v>367</v>
      </c>
      <c r="BE102" s="196">
        <v>17712453</v>
      </c>
      <c r="BF102" s="186"/>
      <c r="BG102" s="122"/>
      <c r="BH102" s="122"/>
      <c r="BI102" s="122"/>
      <c r="BJ102" s="122"/>
      <c r="BK102" s="122" t="s">
        <v>367</v>
      </c>
      <c r="BL102" s="196">
        <v>19519155</v>
      </c>
      <c r="BM102" s="122"/>
      <c r="BN102" s="122"/>
      <c r="BO102" s="122"/>
      <c r="BP102" s="122"/>
      <c r="BQ102" s="122" t="s">
        <v>367</v>
      </c>
      <c r="BR102" s="196">
        <v>20110848</v>
      </c>
      <c r="BS102" s="122"/>
      <c r="BT102" s="122"/>
      <c r="BU102" s="122"/>
      <c r="BV102" s="122"/>
      <c r="BW102" s="122" t="s">
        <v>367</v>
      </c>
      <c r="BX102" s="196">
        <v>21030194</v>
      </c>
      <c r="BY102" s="122"/>
      <c r="BZ102" s="122"/>
      <c r="CA102" s="122"/>
      <c r="CB102" s="122"/>
      <c r="CC102" s="122" t="s">
        <v>367</v>
      </c>
      <c r="CD102" s="196">
        <v>18662757</v>
      </c>
      <c r="CE102" s="122"/>
      <c r="CF102" s="122"/>
      <c r="CG102" s="122"/>
      <c r="CH102" s="122"/>
      <c r="CI102" s="122" t="s">
        <v>367</v>
      </c>
      <c r="CJ102" s="196">
        <v>16886733</v>
      </c>
      <c r="CK102" s="122"/>
      <c r="CL102" s="122"/>
      <c r="CM102" s="122"/>
      <c r="CN102" s="122"/>
      <c r="CO102" s="122" t="s">
        <v>367</v>
      </c>
      <c r="CP102" s="196">
        <v>15189964</v>
      </c>
      <c r="CQ102" s="122"/>
      <c r="CR102" s="122"/>
      <c r="CS102" s="122"/>
      <c r="CT102" s="122"/>
      <c r="CU102" s="122" t="s">
        <v>367</v>
      </c>
      <c r="CV102" s="196">
        <v>17232964</v>
      </c>
      <c r="CW102" s="56"/>
      <c r="CX102" s="56"/>
      <c r="CY102" s="122"/>
      <c r="CZ102" s="122"/>
      <c r="DA102" s="122" t="s">
        <v>367</v>
      </c>
      <c r="DB102" s="196">
        <v>17361279</v>
      </c>
      <c r="DC102" s="122"/>
      <c r="DD102" s="122"/>
      <c r="DE102" s="122"/>
      <c r="DF102" s="122"/>
      <c r="DG102" s="122" t="s">
        <v>367</v>
      </c>
      <c r="DH102" s="196">
        <v>18550443</v>
      </c>
      <c r="DI102" s="122"/>
      <c r="DJ102" s="122"/>
      <c r="DK102" s="122"/>
      <c r="DL102" s="122"/>
      <c r="DM102" s="122" t="s">
        <v>367</v>
      </c>
      <c r="DN102" s="196">
        <v>18502693</v>
      </c>
      <c r="DO102" s="122"/>
      <c r="DP102" s="122"/>
      <c r="DQ102" s="122"/>
      <c r="DR102" s="122"/>
      <c r="DS102" s="122" t="s">
        <v>367</v>
      </c>
      <c r="DT102" s="196">
        <v>19361859</v>
      </c>
      <c r="DU102" s="122"/>
      <c r="DV102" s="122"/>
      <c r="DW102" s="122"/>
      <c r="DX102" s="122"/>
      <c r="DY102" s="122" t="s">
        <v>367</v>
      </c>
      <c r="DZ102" s="196">
        <v>20876173</v>
      </c>
      <c r="EA102" s="122"/>
      <c r="EB102" s="122"/>
      <c r="EC102" s="122"/>
      <c r="ED102" s="122"/>
      <c r="EE102" s="122" t="s">
        <v>367</v>
      </c>
      <c r="EF102" s="196">
        <v>23331270</v>
      </c>
      <c r="EG102" s="122"/>
      <c r="EH102" s="122"/>
      <c r="EI102" s="122"/>
      <c r="EJ102" s="122"/>
      <c r="EK102" s="122"/>
      <c r="EL102" s="122" t="s">
        <v>367</v>
      </c>
      <c r="EM102" s="196">
        <v>20077604</v>
      </c>
      <c r="EN102" s="122"/>
      <c r="EO102" s="122"/>
      <c r="EP102" s="122"/>
      <c r="EQ102" s="122"/>
      <c r="ER102" s="122" t="s">
        <v>367</v>
      </c>
      <c r="ES102" s="196">
        <v>20213656</v>
      </c>
      <c r="ET102" s="122"/>
      <c r="EU102" s="122"/>
      <c r="EV102" s="122"/>
      <c r="EW102" s="122"/>
      <c r="EX102" s="122" t="s">
        <v>367</v>
      </c>
      <c r="EY102" s="196">
        <v>19705067</v>
      </c>
      <c r="EZ102" s="122"/>
      <c r="FA102" s="122"/>
      <c r="FB102" s="122"/>
      <c r="FC102" s="122"/>
      <c r="FD102" s="122" t="s">
        <v>367</v>
      </c>
      <c r="FE102" s="196">
        <v>21337697</v>
      </c>
      <c r="FF102" s="122"/>
      <c r="FG102" s="122"/>
      <c r="FH102" s="122"/>
      <c r="FI102" s="122"/>
      <c r="FJ102" s="122" t="s">
        <v>367</v>
      </c>
      <c r="FK102" s="196">
        <v>23985394</v>
      </c>
      <c r="FL102" s="122"/>
      <c r="FM102" s="122"/>
      <c r="FN102" s="122"/>
      <c r="FO102" s="122"/>
      <c r="FP102" s="122" t="s">
        <v>367</v>
      </c>
      <c r="FQ102" s="196">
        <v>23255815</v>
      </c>
      <c r="FR102" s="122"/>
      <c r="FS102" s="122"/>
      <c r="FT102" s="122"/>
      <c r="FU102" s="122"/>
      <c r="FV102" s="122" t="s">
        <v>367</v>
      </c>
      <c r="FW102" s="196">
        <v>28123541</v>
      </c>
      <c r="FX102" s="122"/>
      <c r="FY102" s="122"/>
      <c r="FZ102" s="122"/>
      <c r="GA102" s="122"/>
      <c r="GB102" s="122" t="s">
        <v>367</v>
      </c>
      <c r="GC102" s="196">
        <v>29227780</v>
      </c>
      <c r="GD102" s="122"/>
      <c r="GE102" s="122"/>
      <c r="GF102" s="122"/>
      <c r="GG102" s="122"/>
      <c r="GH102" s="122" t="s">
        <v>367</v>
      </c>
      <c r="GI102" s="196">
        <v>30467219</v>
      </c>
      <c r="GJ102" s="122"/>
      <c r="GK102" s="122"/>
      <c r="GL102" s="122"/>
      <c r="GM102" s="122"/>
      <c r="GN102" s="122" t="s">
        <v>367</v>
      </c>
      <c r="GO102" s="196">
        <v>36293962</v>
      </c>
      <c r="GP102" s="122"/>
      <c r="GQ102" s="122"/>
      <c r="GR102" s="122"/>
      <c r="GS102" s="122"/>
      <c r="GT102" s="122" t="s">
        <v>367</v>
      </c>
      <c r="GU102" s="196">
        <v>44185477</v>
      </c>
      <c r="GV102" s="122"/>
      <c r="GW102" s="122"/>
      <c r="GX102" s="122"/>
      <c r="GY102" s="122"/>
      <c r="GZ102" s="122" t="s">
        <v>367</v>
      </c>
      <c r="HA102" s="196">
        <v>51443255</v>
      </c>
      <c r="HB102" s="122"/>
      <c r="HC102" s="122"/>
      <c r="HD102" s="122"/>
      <c r="HE102" s="122"/>
      <c r="HF102" s="122" t="s">
        <v>367</v>
      </c>
      <c r="HG102" s="196">
        <v>64953558</v>
      </c>
      <c r="HH102" s="122"/>
      <c r="HI102" s="122"/>
      <c r="HJ102" s="122"/>
      <c r="HK102" s="122"/>
      <c r="HL102" s="122" t="s">
        <v>367</v>
      </c>
      <c r="HM102" s="196">
        <v>68101315</v>
      </c>
      <c r="HN102" s="56"/>
      <c r="HO102" s="122"/>
      <c r="HP102" s="122"/>
      <c r="HQ102" s="122"/>
      <c r="HR102" s="122"/>
      <c r="HS102" s="122" t="s">
        <v>367</v>
      </c>
      <c r="HT102" s="196">
        <v>61893323</v>
      </c>
      <c r="HU102" s="122"/>
      <c r="HV102" s="122"/>
      <c r="HW102" s="122"/>
      <c r="HX102" s="122"/>
      <c r="HY102" s="122" t="s">
        <v>367</v>
      </c>
      <c r="HZ102" s="196">
        <v>65258569</v>
      </c>
      <c r="IA102" s="56"/>
      <c r="IB102" s="56"/>
      <c r="IC102" s="56"/>
      <c r="ID102" s="56"/>
      <c r="IE102" s="56"/>
      <c r="IF102" s="122" t="s">
        <v>367</v>
      </c>
      <c r="IG102" s="196">
        <v>73805767</v>
      </c>
      <c r="IL102" s="122" t="s">
        <v>367</v>
      </c>
      <c r="IM102" s="130">
        <v>79961891</v>
      </c>
      <c r="IN102" s="56"/>
      <c r="IO102" s="56"/>
      <c r="IP102" s="56"/>
      <c r="IQ102" s="56"/>
      <c r="IR102" s="122" t="s">
        <v>367</v>
      </c>
      <c r="IS102" s="196">
        <v>69194225</v>
      </c>
      <c r="IT102" s="56"/>
      <c r="IU102" s="56"/>
      <c r="IV102" s="56"/>
      <c r="IW102" s="56"/>
      <c r="IX102" s="122" t="s">
        <v>367</v>
      </c>
      <c r="IY102" s="196">
        <v>81465471</v>
      </c>
      <c r="IZ102" s="56"/>
      <c r="JA102" s="56"/>
      <c r="JB102" s="56"/>
      <c r="JC102" s="56"/>
      <c r="JD102" s="122" t="s">
        <v>367</v>
      </c>
      <c r="JE102" s="196">
        <v>82358674</v>
      </c>
      <c r="JF102" s="56"/>
      <c r="JG102" s="56"/>
      <c r="JH102" s="56"/>
      <c r="JI102" s="56"/>
      <c r="JJ102" s="122" t="s">
        <v>367</v>
      </c>
      <c r="JK102" s="196">
        <v>93900378</v>
      </c>
      <c r="JP102" s="122" t="s">
        <v>367</v>
      </c>
      <c r="JQ102" s="130">
        <v>95481208</v>
      </c>
      <c r="JW102" s="122" t="s">
        <v>367</v>
      </c>
      <c r="JX102" s="130">
        <v>109103</v>
      </c>
      <c r="JY102" s="56"/>
      <c r="JZ102" s="56"/>
      <c r="KA102" s="56"/>
      <c r="KD102" s="122" t="s">
        <v>367</v>
      </c>
      <c r="KE102" s="196">
        <v>176153</v>
      </c>
      <c r="KF102" s="56"/>
      <c r="KG102" s="56"/>
      <c r="KJ102" s="122" t="s">
        <v>367</v>
      </c>
      <c r="KK102" s="196">
        <v>175771</v>
      </c>
      <c r="KL102" s="56"/>
      <c r="KM102" s="56"/>
      <c r="KP102" s="122" t="s">
        <v>367</v>
      </c>
      <c r="KQ102" s="130">
        <v>206239</v>
      </c>
      <c r="KV102" s="122" t="s">
        <v>367</v>
      </c>
      <c r="KW102" s="196">
        <v>243007</v>
      </c>
      <c r="LB102" s="122" t="s">
        <v>367</v>
      </c>
      <c r="LC102" s="196">
        <v>239555</v>
      </c>
      <c r="LD102" s="56"/>
      <c r="LI102" s="122" t="s">
        <v>367</v>
      </c>
      <c r="LJ102" s="196">
        <v>317896</v>
      </c>
      <c r="LK102" s="56"/>
      <c r="LO102" s="122" t="s">
        <v>367</v>
      </c>
      <c r="LP102" s="196">
        <v>290175</v>
      </c>
      <c r="LU102" s="122" t="s">
        <v>367</v>
      </c>
      <c r="LV102" s="130">
        <v>331045</v>
      </c>
      <c r="MB102" s="122" t="s">
        <v>367</v>
      </c>
      <c r="MC102" s="196">
        <v>324751</v>
      </c>
      <c r="MH102" s="122" t="s">
        <v>367</v>
      </c>
      <c r="MI102" s="196">
        <v>315093</v>
      </c>
      <c r="MN102" s="122" t="s">
        <v>367</v>
      </c>
      <c r="MO102" s="196">
        <v>424906</v>
      </c>
      <c r="MT102" s="122" t="s">
        <v>367</v>
      </c>
      <c r="MU102" s="196">
        <v>466284</v>
      </c>
      <c r="MZ102" s="122" t="s">
        <v>367</v>
      </c>
      <c r="NA102" s="130">
        <v>489721</v>
      </c>
      <c r="NF102" s="122" t="s">
        <v>367</v>
      </c>
      <c r="NG102" s="196">
        <v>588081</v>
      </c>
      <c r="NL102" s="122" t="s">
        <v>367</v>
      </c>
      <c r="NM102" s="56">
        <v>376636</v>
      </c>
    </row>
    <row r="103" spans="1:377" s="166" customFormat="1" x14ac:dyDescent="0.3">
      <c r="A103" s="164" t="s">
        <v>377</v>
      </c>
      <c r="B103" s="166" t="s">
        <v>378</v>
      </c>
      <c r="C103" s="153"/>
      <c r="H103" s="166" t="s">
        <v>378</v>
      </c>
      <c r="I103" s="130">
        <f>I102-I101</f>
        <v>2056861</v>
      </c>
      <c r="N103" s="166" t="s">
        <v>378</v>
      </c>
      <c r="O103" s="130">
        <f>O102-O101</f>
        <v>1185210</v>
      </c>
      <c r="T103" s="166" t="s">
        <v>378</v>
      </c>
      <c r="U103" s="130">
        <f>U102-U101</f>
        <v>1180843</v>
      </c>
      <c r="Z103" s="166" t="s">
        <v>378</v>
      </c>
      <c r="AA103" s="130">
        <f>AA102-AA101</f>
        <v>820133</v>
      </c>
      <c r="AF103" s="166" t="s">
        <v>378</v>
      </c>
      <c r="AG103" s="130">
        <f>AG102-AG101</f>
        <v>1230108</v>
      </c>
      <c r="AL103" s="166" t="s">
        <v>378</v>
      </c>
      <c r="AM103" s="130">
        <f>AM102-AM101</f>
        <v>1409625</v>
      </c>
      <c r="AR103" s="166" t="s">
        <v>378</v>
      </c>
      <c r="AS103" s="130">
        <f>AS102-AS101</f>
        <v>1704870</v>
      </c>
      <c r="AX103" s="166" t="s">
        <v>378</v>
      </c>
      <c r="AY103" s="130">
        <f>AY102-AY101</f>
        <v>1997445</v>
      </c>
      <c r="BD103" s="166" t="s">
        <v>378</v>
      </c>
      <c r="BE103" s="130">
        <f>BE102-BE101</f>
        <v>1622248</v>
      </c>
      <c r="BF103" s="130"/>
      <c r="BK103" s="166" t="s">
        <v>378</v>
      </c>
      <c r="BL103" s="130">
        <f>BL102-BL101</f>
        <v>1887437</v>
      </c>
      <c r="BQ103" s="166" t="s">
        <v>378</v>
      </c>
      <c r="BR103" s="130">
        <f>BR102-BR101</f>
        <v>2445667</v>
      </c>
      <c r="BW103" s="166" t="s">
        <v>378</v>
      </c>
      <c r="BX103" s="130">
        <f>BX102-BX101</f>
        <v>2145123</v>
      </c>
      <c r="CC103" s="166" t="s">
        <v>378</v>
      </c>
      <c r="CD103" s="130">
        <f>CD102-CD101</f>
        <v>1927565</v>
      </c>
      <c r="CI103" s="166" t="s">
        <v>378</v>
      </c>
      <c r="CJ103" s="130">
        <f>CJ102-CJ101</f>
        <v>1705329</v>
      </c>
      <c r="CO103" s="166" t="s">
        <v>378</v>
      </c>
      <c r="CP103" s="130">
        <f>CP102-CP101</f>
        <v>1474509</v>
      </c>
      <c r="CU103" s="166" t="s">
        <v>378</v>
      </c>
      <c r="CV103" s="130">
        <f>CV102-CV101</f>
        <v>1539011</v>
      </c>
      <c r="DA103" s="166" t="s">
        <v>378</v>
      </c>
      <c r="DB103" s="130">
        <f>DB102-DB101</f>
        <v>1251605</v>
      </c>
      <c r="DG103" s="166" t="s">
        <v>378</v>
      </c>
      <c r="DH103" s="130">
        <f>DH102-DH101</f>
        <v>1558353</v>
      </c>
      <c r="DM103" s="166" t="s">
        <v>378</v>
      </c>
      <c r="DN103" s="130">
        <f>DN102-DN101</f>
        <v>1482135</v>
      </c>
      <c r="DS103" s="166" t="s">
        <v>378</v>
      </c>
      <c r="DT103" s="130">
        <f>DT102-DT101</f>
        <v>1582104</v>
      </c>
      <c r="DY103" s="166" t="s">
        <v>378</v>
      </c>
      <c r="DZ103" s="130">
        <f>DZ102-DZ101</f>
        <v>2056397</v>
      </c>
      <c r="EE103" s="166" t="s">
        <v>378</v>
      </c>
      <c r="EF103" s="130">
        <f>EF102-EF101</f>
        <v>2535360</v>
      </c>
      <c r="EL103" s="166" t="s">
        <v>378</v>
      </c>
      <c r="EM103" s="130">
        <f>EM102-EM101</f>
        <v>1623255</v>
      </c>
      <c r="ER103" s="166" t="s">
        <v>378</v>
      </c>
      <c r="ES103" s="130">
        <f>ES102-ES101</f>
        <v>1544137</v>
      </c>
      <c r="EX103" s="166" t="s">
        <v>378</v>
      </c>
      <c r="EY103" s="130">
        <f>EY102-EY101</f>
        <v>1479098</v>
      </c>
      <c r="FD103" s="166" t="s">
        <v>378</v>
      </c>
      <c r="FE103" s="130">
        <f>FE102-FE101</f>
        <v>1834788</v>
      </c>
      <c r="FJ103" s="166" t="s">
        <v>378</v>
      </c>
      <c r="FK103" s="130">
        <f>FK102-FK101</f>
        <v>1546052</v>
      </c>
      <c r="FP103" s="166" t="s">
        <v>378</v>
      </c>
      <c r="FQ103" s="196">
        <f>FQ102-FQ101</f>
        <v>1119361</v>
      </c>
      <c r="FV103" s="166" t="s">
        <v>378</v>
      </c>
      <c r="FW103" s="130">
        <f>FW102-FW101</f>
        <v>2025375</v>
      </c>
      <c r="GB103" s="166" t="s">
        <v>378</v>
      </c>
      <c r="GC103" s="130">
        <f>GC102-GC101</f>
        <v>1996873</v>
      </c>
      <c r="GH103" s="166" t="s">
        <v>378</v>
      </c>
      <c r="GI103" s="130">
        <f>GI102-GI101</f>
        <v>1927357</v>
      </c>
      <c r="GN103" s="166" t="s">
        <v>378</v>
      </c>
      <c r="GO103" s="130">
        <f>GO102-GO101</f>
        <v>2481229</v>
      </c>
      <c r="GT103" s="166" t="s">
        <v>378</v>
      </c>
      <c r="GU103" s="130">
        <f>GU102-GU101</f>
        <v>3572189</v>
      </c>
      <c r="GZ103" s="166" t="s">
        <v>378</v>
      </c>
      <c r="HA103" s="130">
        <f>HA102-HA101</f>
        <v>4235653</v>
      </c>
      <c r="HF103" s="166" t="s">
        <v>378</v>
      </c>
      <c r="HG103" s="130">
        <f>HG102-HG101</f>
        <v>5750362</v>
      </c>
      <c r="HL103" s="166" t="s">
        <v>378</v>
      </c>
      <c r="HM103" s="130">
        <f>HM102-HM101</f>
        <v>5271746</v>
      </c>
      <c r="HS103" s="166" t="s">
        <v>378</v>
      </c>
      <c r="HT103" s="130">
        <f>HT102-HT101</f>
        <v>4714575</v>
      </c>
      <c r="HY103" s="166" t="s">
        <v>378</v>
      </c>
      <c r="HZ103" s="130">
        <f>HZ102-HZ101</f>
        <v>5246265</v>
      </c>
      <c r="IF103" s="166" t="s">
        <v>378</v>
      </c>
      <c r="IG103" s="130">
        <f>IG102-IG101</f>
        <v>5110232</v>
      </c>
      <c r="IL103" s="166" t="s">
        <v>378</v>
      </c>
      <c r="IM103" s="130">
        <f>IM102-IM101</f>
        <v>4630230</v>
      </c>
      <c r="IR103" s="166" t="s">
        <v>378</v>
      </c>
      <c r="IS103" s="130">
        <f>IS102-IS101</f>
        <v>4662596</v>
      </c>
      <c r="IX103" s="166" t="s">
        <v>378</v>
      </c>
      <c r="IY103" s="130">
        <f>IY102-IY101</f>
        <v>5570096</v>
      </c>
      <c r="JD103" s="166" t="s">
        <v>378</v>
      </c>
      <c r="JE103" s="130">
        <f>JE102-JE101</f>
        <v>5137837</v>
      </c>
      <c r="JJ103" s="166" t="s">
        <v>378</v>
      </c>
      <c r="JK103" s="130">
        <f>JK102-JK101</f>
        <v>5303021</v>
      </c>
      <c r="JP103" s="166" t="s">
        <v>378</v>
      </c>
      <c r="JQ103" s="130">
        <f>JQ102-JQ101</f>
        <v>5167685</v>
      </c>
      <c r="JW103" s="166" t="s">
        <v>378</v>
      </c>
      <c r="JX103" s="130">
        <f>JX102-JX101</f>
        <v>5865</v>
      </c>
      <c r="KD103" s="166" t="s">
        <v>378</v>
      </c>
      <c r="KE103" s="130">
        <f>KE102-KE101</f>
        <v>7773</v>
      </c>
      <c r="KJ103" s="166" t="s">
        <v>378</v>
      </c>
      <c r="KK103" s="130">
        <f>KK102-KK101</f>
        <v>7209</v>
      </c>
      <c r="KP103" s="166" t="s">
        <v>378</v>
      </c>
      <c r="KQ103" s="130">
        <f>KQ102-KQ101</f>
        <v>9274</v>
      </c>
      <c r="KV103" s="166" t="s">
        <v>378</v>
      </c>
      <c r="KW103" s="130">
        <f>KW102-KW101</f>
        <v>9106</v>
      </c>
      <c r="LB103" s="166" t="s">
        <v>378</v>
      </c>
      <c r="LC103" s="130">
        <f>LC102-LC101</f>
        <v>9354</v>
      </c>
      <c r="LI103" s="166" t="s">
        <v>378</v>
      </c>
      <c r="LJ103" s="130">
        <f>LJ102-LJ101</f>
        <v>20667</v>
      </c>
      <c r="LO103" s="166" t="s">
        <v>378</v>
      </c>
      <c r="LP103" s="130">
        <f>LP102-LP101</f>
        <v>13604</v>
      </c>
      <c r="LU103" s="166" t="s">
        <v>378</v>
      </c>
      <c r="LV103" s="130">
        <f>LV102-LV101</f>
        <v>17921</v>
      </c>
      <c r="MB103" s="166" t="s">
        <v>378</v>
      </c>
      <c r="MC103" s="130">
        <f>MC102-MC101</f>
        <v>15291</v>
      </c>
      <c r="MH103" s="166" t="s">
        <v>378</v>
      </c>
      <c r="MI103" s="130">
        <f>MI102-MI101</f>
        <v>14935</v>
      </c>
      <c r="MN103" s="166" t="s">
        <v>378</v>
      </c>
      <c r="MO103" s="130">
        <f>MO102-MO101</f>
        <v>22713</v>
      </c>
      <c r="MT103" s="166" t="s">
        <v>378</v>
      </c>
      <c r="MU103" s="130">
        <f>MU102-MU101</f>
        <v>29911</v>
      </c>
      <c r="MZ103" s="166" t="s">
        <v>378</v>
      </c>
      <c r="NA103" s="130">
        <f>NA102-NA101</f>
        <v>19413</v>
      </c>
      <c r="NF103" s="166" t="s">
        <v>378</v>
      </c>
      <c r="NG103" s="130">
        <f>NG102-NG101</f>
        <v>47665</v>
      </c>
      <c r="NL103" s="166" t="s">
        <v>378</v>
      </c>
      <c r="NM103" s="130">
        <f>NM102-NM101</f>
        <v>35629</v>
      </c>
    </row>
    <row r="104" spans="1:377" s="122" customFormat="1" x14ac:dyDescent="0.3">
      <c r="A104" s="170" t="s">
        <v>379</v>
      </c>
      <c r="B104" s="122" t="s">
        <v>419</v>
      </c>
      <c r="C104" s="202"/>
      <c r="H104" s="122" t="s">
        <v>419</v>
      </c>
      <c r="I104" s="203">
        <f>(I103*100)/I98</f>
        <v>33.072311860979497</v>
      </c>
      <c r="N104" s="122" t="s">
        <v>419</v>
      </c>
      <c r="O104" s="203">
        <f>(O103*100)/O98</f>
        <v>25.602928542466437</v>
      </c>
      <c r="T104" s="122" t="s">
        <v>419</v>
      </c>
      <c r="U104" s="203">
        <f>(U103*100)/U98</f>
        <v>11.887050955016479</v>
      </c>
      <c r="Z104" s="122" t="s">
        <v>419</v>
      </c>
      <c r="AA104" s="203">
        <f>(AA103*100)/AA98</f>
        <v>10.075188025345062</v>
      </c>
      <c r="AF104" s="122" t="s">
        <v>419</v>
      </c>
      <c r="AG104" s="203">
        <f>(AG103*100)/AG98</f>
        <v>21.701311032224851</v>
      </c>
      <c r="AL104" s="122" t="s">
        <v>419</v>
      </c>
      <c r="AM104" s="203">
        <f>(AM103*100)/AM98</f>
        <v>19.677059615994253</v>
      </c>
      <c r="AR104" s="122" t="s">
        <v>419</v>
      </c>
      <c r="AS104" s="203">
        <f>(AS103*100)/AS98</f>
        <v>21.099675163986682</v>
      </c>
      <c r="AX104" s="122" t="s">
        <v>419</v>
      </c>
      <c r="AY104" s="203">
        <f>(AY103*100)/AY98</f>
        <v>26.217348658074489</v>
      </c>
      <c r="BD104" s="122" t="s">
        <v>419</v>
      </c>
      <c r="BE104" s="203">
        <f>(BE103*100)/BE98</f>
        <v>19.736728926810923</v>
      </c>
      <c r="BF104" s="186"/>
      <c r="BK104" s="122" t="s">
        <v>419</v>
      </c>
      <c r="BL104" s="203">
        <f>(BL103*100)/BL98</f>
        <v>18.588294292016439</v>
      </c>
      <c r="BQ104" s="122" t="s">
        <v>419</v>
      </c>
      <c r="BR104" s="203">
        <f>(BR103*100)/BR98</f>
        <v>17.210523352779322</v>
      </c>
      <c r="BW104" s="122" t="s">
        <v>419</v>
      </c>
      <c r="BX104" s="203">
        <f>(BX103*100)/BX98</f>
        <v>18.576385701592887</v>
      </c>
      <c r="CC104" s="122" t="s">
        <v>419</v>
      </c>
      <c r="CD104" s="203">
        <f>(CD103*100)/CD98</f>
        <v>15.520318128819207</v>
      </c>
      <c r="CI104" s="122" t="s">
        <v>419</v>
      </c>
      <c r="CJ104" s="203">
        <f>(CJ103*100)/CJ98</f>
        <v>18.778447162358734</v>
      </c>
      <c r="CO104" s="122" t="s">
        <v>419</v>
      </c>
      <c r="CP104" s="203">
        <f>(CP103*100)/CP98</f>
        <v>17.743596309595166</v>
      </c>
      <c r="CU104" s="122" t="s">
        <v>419</v>
      </c>
      <c r="CV104" s="203">
        <f>(CV103*100)/CV98</f>
        <v>16.493834522259874</v>
      </c>
      <c r="CW104" s="204"/>
      <c r="CX104" s="204"/>
      <c r="DA104" s="122" t="s">
        <v>419</v>
      </c>
      <c r="DB104" s="203">
        <f>(DB103*100)/DB98</f>
        <v>14.951097944471156</v>
      </c>
      <c r="DG104" s="122" t="s">
        <v>419</v>
      </c>
      <c r="DH104" s="203">
        <f>(DH103*100)/DH98</f>
        <v>17.411210927920173</v>
      </c>
      <c r="DM104" s="122" t="s">
        <v>419</v>
      </c>
      <c r="DN104" s="203">
        <f>(DN103*100)/DN98</f>
        <v>12.823413454774936</v>
      </c>
      <c r="DS104" s="122" t="s">
        <v>419</v>
      </c>
      <c r="DT104" s="203">
        <f>(DT103*100)/DT98</f>
        <v>14.526331330630988</v>
      </c>
      <c r="DY104" s="122" t="s">
        <v>419</v>
      </c>
      <c r="DZ104" s="203">
        <f>(DZ103*100)/DZ98</f>
        <v>16.911925861114266</v>
      </c>
      <c r="EE104" s="122" t="s">
        <v>419</v>
      </c>
      <c r="EF104" s="203">
        <f>(EF103*100)/EF98</f>
        <v>16.989131782969633</v>
      </c>
      <c r="EL104" s="122" t="s">
        <v>419</v>
      </c>
      <c r="EM104" s="203">
        <f>(EM103*100)/EM98</f>
        <v>15.479641889970482</v>
      </c>
      <c r="ER104" s="122" t="s">
        <v>419</v>
      </c>
      <c r="ES104" s="203">
        <f>(ES103*100)/ES98</f>
        <v>12.549610858416376</v>
      </c>
      <c r="EX104" s="122" t="s">
        <v>419</v>
      </c>
      <c r="EY104" s="203">
        <f>(EY103*100)/EY98</f>
        <v>16.604222536622569</v>
      </c>
      <c r="FD104" s="122" t="s">
        <v>419</v>
      </c>
      <c r="FE104" s="203">
        <f>(FE103*100)/FE98</f>
        <v>20.012399304731456</v>
      </c>
      <c r="FJ104" s="122" t="s">
        <v>419</v>
      </c>
      <c r="FK104" s="203">
        <f>(FK103*100)/FK98</f>
        <v>15.415279238490877</v>
      </c>
      <c r="FP104" s="122" t="s">
        <v>419</v>
      </c>
      <c r="FQ104" s="203">
        <f>(FQ103*100)/FQ98</f>
        <v>9.8930280181128083</v>
      </c>
      <c r="FV104" s="122" t="s">
        <v>419</v>
      </c>
      <c r="FW104" s="203">
        <f>(FW103*100)/FW98</f>
        <v>17.000508829646488</v>
      </c>
      <c r="GB104" s="122" t="s">
        <v>419</v>
      </c>
      <c r="GC104" s="203">
        <f>(GC103*100)/GC98</f>
        <v>13.747543253471802</v>
      </c>
      <c r="GH104" s="122" t="s">
        <v>419</v>
      </c>
      <c r="GI104" s="203">
        <f>(GI103*100)/GI98</f>
        <v>13.747432195700926</v>
      </c>
      <c r="GN104" s="122" t="s">
        <v>419</v>
      </c>
      <c r="GO104" s="203">
        <f>(GO103*100)/GO98</f>
        <v>14.55443319028954</v>
      </c>
      <c r="GT104" s="122" t="s">
        <v>419</v>
      </c>
      <c r="GU104" s="203">
        <f>(GU103*100)/GU98</f>
        <v>17.304227341490012</v>
      </c>
      <c r="GZ104" s="122" t="s">
        <v>419</v>
      </c>
      <c r="HA104" s="203">
        <f>(HA103*100)/HA98</f>
        <v>21.024588920970505</v>
      </c>
      <c r="HF104" s="122" t="s">
        <v>419</v>
      </c>
      <c r="HG104" s="203">
        <f>(HG103*100)/HG98</f>
        <v>23.448221024104885</v>
      </c>
      <c r="HL104" s="122" t="s">
        <v>419</v>
      </c>
      <c r="HM104" s="203">
        <f>(HM103*100)/HM98</f>
        <v>19.624621569406571</v>
      </c>
      <c r="HN104" s="204"/>
      <c r="HS104" s="122" t="s">
        <v>419</v>
      </c>
      <c r="HT104" s="203">
        <f>(HT103*100)/HT98</f>
        <v>23.08833851035401</v>
      </c>
      <c r="HY104" s="122" t="s">
        <v>419</v>
      </c>
      <c r="HZ104" s="203">
        <f>(HZ103*100)/HZ98</f>
        <v>24.696190068396422</v>
      </c>
      <c r="IA104" s="204"/>
      <c r="IB104" s="204"/>
      <c r="IC104" s="204"/>
      <c r="ID104" s="204"/>
      <c r="IE104" s="204"/>
      <c r="IF104" s="122" t="s">
        <v>419</v>
      </c>
      <c r="IG104" s="203">
        <f>(IG103*100)/IG98</f>
        <v>18.420979873055291</v>
      </c>
      <c r="IH104" s="204"/>
      <c r="II104" s="204"/>
      <c r="IJ104" s="204"/>
      <c r="IK104" s="204"/>
      <c r="IL104" s="122" t="s">
        <v>419</v>
      </c>
      <c r="IM104" s="203">
        <f>(IM103*100)/IM98</f>
        <v>17.937989861006468</v>
      </c>
      <c r="IN104" s="204"/>
      <c r="IO104" s="204"/>
      <c r="IP104" s="204"/>
      <c r="IQ104" s="204"/>
      <c r="IR104" s="122" t="s">
        <v>419</v>
      </c>
      <c r="IS104" s="203">
        <f>(IS103*100)/IS98</f>
        <v>18.518841704359264</v>
      </c>
      <c r="IT104" s="204"/>
      <c r="IU104" s="204"/>
      <c r="IV104" s="204"/>
      <c r="IW104" s="204"/>
      <c r="IX104" s="122" t="s">
        <v>419</v>
      </c>
      <c r="IY104" s="203">
        <f>(IY103*100)/IY98</f>
        <v>23.853162292406122</v>
      </c>
      <c r="IZ104" s="204"/>
      <c r="JA104" s="204"/>
      <c r="JB104" s="204"/>
      <c r="JC104" s="204"/>
      <c r="JD104" s="122" t="s">
        <v>419</v>
      </c>
      <c r="JE104" s="203">
        <f>(JE103*100)/JE98</f>
        <v>16.64715256941626</v>
      </c>
      <c r="JF104" s="204"/>
      <c r="JG104" s="204"/>
      <c r="JH104" s="204"/>
      <c r="JI104" s="204"/>
      <c r="JJ104" s="122" t="s">
        <v>419</v>
      </c>
      <c r="JK104" s="203">
        <f>(JK103*100)/JK98</f>
        <v>17.778664714586174</v>
      </c>
      <c r="JL104" s="204"/>
      <c r="JM104" s="204"/>
      <c r="JN104" s="204"/>
      <c r="JO104" s="204"/>
      <c r="JP104" s="122" t="s">
        <v>419</v>
      </c>
      <c r="JQ104" s="203">
        <f>(JQ103*100)/JQ98</f>
        <v>16.983739346022418</v>
      </c>
      <c r="JW104" s="122" t="s">
        <v>419</v>
      </c>
      <c r="JX104" s="203">
        <f>(JX103*100)/JX98</f>
        <v>17.844646606018195</v>
      </c>
      <c r="JY104" s="204"/>
      <c r="JZ104" s="204"/>
      <c r="KA104" s="204"/>
      <c r="KD104" s="122" t="s">
        <v>419</v>
      </c>
      <c r="KE104" s="203">
        <f>(KE103*100)/KE98</f>
        <v>16.513702995538559</v>
      </c>
      <c r="KF104" s="204"/>
      <c r="KG104" s="204"/>
      <c r="KJ104" s="122" t="s">
        <v>419</v>
      </c>
      <c r="KK104" s="203">
        <f>(KK103*100)/KK98</f>
        <v>16.229906794542753</v>
      </c>
      <c r="KL104" s="204"/>
      <c r="KM104" s="204"/>
      <c r="KP104" s="122" t="s">
        <v>419</v>
      </c>
      <c r="KQ104" s="203">
        <f>(KQ103*100)/KQ98</f>
        <v>20.432263323712792</v>
      </c>
      <c r="KR104" s="122">
        <v>20.434466500694001</v>
      </c>
      <c r="KV104" s="122" t="s">
        <v>419</v>
      </c>
      <c r="KW104" s="203">
        <f>(KW103*100)/KW98</f>
        <v>16.461188040059294</v>
      </c>
      <c r="LB104" s="122" t="s">
        <v>419</v>
      </c>
      <c r="LC104" s="203">
        <f>(LC103*100)/LC98</f>
        <v>15.446859105621243</v>
      </c>
      <c r="LD104" s="204"/>
      <c r="LI104" s="122" t="s">
        <v>419</v>
      </c>
      <c r="LJ104" s="203">
        <f>(LJ103*100)/LJ98</f>
        <v>15.156982244615079</v>
      </c>
      <c r="LK104" s="204"/>
      <c r="LO104" s="122" t="s">
        <v>419</v>
      </c>
      <c r="LP104" s="203">
        <f>(LP103*100)/LP98</f>
        <v>11.320063906270803</v>
      </c>
      <c r="LU104" s="122" t="s">
        <v>419</v>
      </c>
      <c r="LV104" s="203">
        <f>(LV103*100)/LV98</f>
        <v>15.544144816160845</v>
      </c>
      <c r="LW104" s="204"/>
      <c r="MB104" s="122" t="s">
        <v>419</v>
      </c>
      <c r="MC104" s="203">
        <f>(MC103*100)/MC98</f>
        <v>16.913513334144479</v>
      </c>
      <c r="MH104" s="122" t="s">
        <v>419</v>
      </c>
      <c r="MI104" s="203">
        <f>(MI103*100)/MI98</f>
        <v>15.880864276296201</v>
      </c>
      <c r="MN104" s="122" t="s">
        <v>419</v>
      </c>
      <c r="MO104" s="203">
        <f>(MO103*100)/MO98</f>
        <v>20.726565922032414</v>
      </c>
      <c r="MT104" s="122" t="s">
        <v>419</v>
      </c>
      <c r="MU104" s="203">
        <f>(MU103*100)/MU98</f>
        <v>28.669606057701525</v>
      </c>
      <c r="MZ104" s="122" t="s">
        <v>419</v>
      </c>
      <c r="NA104" s="203">
        <f>(NA103*100)/NA98</f>
        <v>28.209189456246911</v>
      </c>
      <c r="NF104" s="122" t="s">
        <v>419</v>
      </c>
      <c r="NG104" s="203">
        <f>(NG103*100)/NG98</f>
        <v>32.951725186828988</v>
      </c>
      <c r="NL104" s="122" t="s">
        <v>419</v>
      </c>
      <c r="NM104" s="203">
        <f>(NM103*100)/NM98</f>
        <v>27.536131076590152</v>
      </c>
    </row>
  </sheetData>
  <mergeCells count="114">
    <mergeCell ref="A1:L1"/>
    <mergeCell ref="A3:N3"/>
    <mergeCell ref="D38:I38"/>
    <mergeCell ref="D37:I37"/>
    <mergeCell ref="J38:O38"/>
    <mergeCell ref="J37:O37"/>
    <mergeCell ref="AH38:AM38"/>
    <mergeCell ref="AH37:AM37"/>
    <mergeCell ref="AN38:AS38"/>
    <mergeCell ref="AN37:AS37"/>
    <mergeCell ref="A4:N4"/>
    <mergeCell ref="A5:N5"/>
    <mergeCell ref="AT37:AY37"/>
    <mergeCell ref="AT38:AY38"/>
    <mergeCell ref="P38:U38"/>
    <mergeCell ref="P37:U37"/>
    <mergeCell ref="V38:AA38"/>
    <mergeCell ref="V37:AA37"/>
    <mergeCell ref="AB38:AG38"/>
    <mergeCell ref="AB37:AG37"/>
    <mergeCell ref="BS38:BX38"/>
    <mergeCell ref="BS37:BX37"/>
    <mergeCell ref="BY38:CD38"/>
    <mergeCell ref="BY37:CD37"/>
    <mergeCell ref="CE38:CJ38"/>
    <mergeCell ref="CE37:CJ37"/>
    <mergeCell ref="AZ38:BE38"/>
    <mergeCell ref="AZ37:BE37"/>
    <mergeCell ref="BG38:BL38"/>
    <mergeCell ref="BG37:BL37"/>
    <mergeCell ref="BM38:BR38"/>
    <mergeCell ref="BM37:BR37"/>
    <mergeCell ref="DO38:DT38"/>
    <mergeCell ref="DO37:DT37"/>
    <mergeCell ref="DU38:DZ38"/>
    <mergeCell ref="DU37:DZ37"/>
    <mergeCell ref="EZ38:FE38"/>
    <mergeCell ref="EZ37:FE37"/>
    <mergeCell ref="CK38:CP38"/>
    <mergeCell ref="CK37:CP37"/>
    <mergeCell ref="CQ38:CV38"/>
    <mergeCell ref="CQ37:CV37"/>
    <mergeCell ref="CW38:DB38"/>
    <mergeCell ref="CW37:DB37"/>
    <mergeCell ref="FX38:GC38"/>
    <mergeCell ref="FX37:GC37"/>
    <mergeCell ref="GD38:GI38"/>
    <mergeCell ref="GD37:GI37"/>
    <mergeCell ref="GJ38:GO38"/>
    <mergeCell ref="GJ37:GO37"/>
    <mergeCell ref="FF38:FK38"/>
    <mergeCell ref="FF37:FK37"/>
    <mergeCell ref="FL38:FQ38"/>
    <mergeCell ref="FL37:FQ37"/>
    <mergeCell ref="FR38:FW38"/>
    <mergeCell ref="FR37:FW37"/>
    <mergeCell ref="HH38:HM38"/>
    <mergeCell ref="HH37:HM37"/>
    <mergeCell ref="HO38:HT38"/>
    <mergeCell ref="HO37:HT37"/>
    <mergeCell ref="HU38:HZ38"/>
    <mergeCell ref="HU37:HZ37"/>
    <mergeCell ref="GP38:GU38"/>
    <mergeCell ref="GP37:GU37"/>
    <mergeCell ref="GV38:HA38"/>
    <mergeCell ref="GV37:HA37"/>
    <mergeCell ref="HB38:HG38"/>
    <mergeCell ref="HB37:HG37"/>
    <mergeCell ref="IT38:IY38"/>
    <mergeCell ref="IT37:IY37"/>
    <mergeCell ref="IZ38:JE38"/>
    <mergeCell ref="IZ37:JE37"/>
    <mergeCell ref="JF38:JK38"/>
    <mergeCell ref="JF37:JK37"/>
    <mergeCell ref="IB38:IG38"/>
    <mergeCell ref="IB37:IG37"/>
    <mergeCell ref="IH38:IM38"/>
    <mergeCell ref="IH37:IM37"/>
    <mergeCell ref="IN38:IS38"/>
    <mergeCell ref="IN37:IS37"/>
    <mergeCell ref="KF38:KK38"/>
    <mergeCell ref="KF37:KK37"/>
    <mergeCell ref="KL38:KQ38"/>
    <mergeCell ref="KL37:KQ37"/>
    <mergeCell ref="KR38:KW38"/>
    <mergeCell ref="KR37:KW37"/>
    <mergeCell ref="JL38:JR38"/>
    <mergeCell ref="JL37:JR37"/>
    <mergeCell ref="JS38:JX38"/>
    <mergeCell ref="JS37:JX37"/>
    <mergeCell ref="JZ38:KE38"/>
    <mergeCell ref="JZ37:KE37"/>
    <mergeCell ref="LQ38:LV38"/>
    <mergeCell ref="LQ37:LV37"/>
    <mergeCell ref="LX38:MC38"/>
    <mergeCell ref="LX37:MC37"/>
    <mergeCell ref="MD38:MI38"/>
    <mergeCell ref="MD37:MI37"/>
    <mergeCell ref="KX38:LC38"/>
    <mergeCell ref="KX37:LC37"/>
    <mergeCell ref="LE38:LJ38"/>
    <mergeCell ref="LE37:LJ37"/>
    <mergeCell ref="LK38:LP38"/>
    <mergeCell ref="LK37:LP37"/>
    <mergeCell ref="NB38:NG38"/>
    <mergeCell ref="NB37:NG37"/>
    <mergeCell ref="NH38:NM38"/>
    <mergeCell ref="NH37:NM37"/>
    <mergeCell ref="MJ38:MO38"/>
    <mergeCell ref="MJ37:MO37"/>
    <mergeCell ref="MP38:MU38"/>
    <mergeCell ref="MP37:MU37"/>
    <mergeCell ref="MV38:NA38"/>
    <mergeCell ref="MV37:NA3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CDD24-8BC1-4ADF-8DC6-AB26F5DA0CE5}">
  <dimension ref="A1:IT75"/>
  <sheetViews>
    <sheetView workbookViewId="0">
      <selection activeCell="A2" sqref="A2"/>
    </sheetView>
  </sheetViews>
  <sheetFormatPr defaultRowHeight="14.4" x14ac:dyDescent="0.3"/>
  <cols>
    <col min="1" max="1" width="33.109375" customWidth="1"/>
    <col min="2" max="91" width="9.88671875" customWidth="1"/>
    <col min="92" max="92" width="13" customWidth="1"/>
    <col min="93" max="148" width="9.88671875" customWidth="1"/>
    <col min="149" max="149" width="13.5546875" customWidth="1"/>
    <col min="150" max="157" width="9.88671875" customWidth="1"/>
    <col min="158" max="158" width="13.109375" customWidth="1"/>
    <col min="159" max="186" width="9.88671875" customWidth="1"/>
    <col min="187" max="187" width="13.21875" customWidth="1"/>
    <col min="188" max="191" width="9.88671875" customWidth="1"/>
    <col min="192" max="192" width="15" customWidth="1"/>
    <col min="193" max="212" width="9.88671875" customWidth="1"/>
    <col min="213" max="213" width="15" customWidth="1"/>
    <col min="214" max="225" width="9.88671875" customWidth="1"/>
    <col min="226" max="226" width="14.77734375" customWidth="1"/>
    <col min="227" max="254" width="9.88671875" customWidth="1"/>
  </cols>
  <sheetData>
    <row r="1" spans="1:62" ht="15.6" x14ac:dyDescent="0.3">
      <c r="A1" s="307" t="s">
        <v>433</v>
      </c>
      <c r="B1" s="307"/>
      <c r="C1" s="307"/>
      <c r="D1" s="307"/>
      <c r="E1" s="307"/>
      <c r="F1" s="307"/>
      <c r="G1" s="307"/>
      <c r="H1" s="307"/>
      <c r="I1" s="307"/>
      <c r="J1" s="307"/>
      <c r="K1" s="307"/>
    </row>
    <row r="3" spans="1:62" ht="30.6" customHeight="1" x14ac:dyDescent="0.3">
      <c r="A3" s="319" t="s">
        <v>446</v>
      </c>
      <c r="B3" s="319"/>
      <c r="C3" s="319"/>
      <c r="D3" s="319"/>
      <c r="E3" s="319"/>
      <c r="F3" s="319"/>
      <c r="G3" s="319"/>
      <c r="H3" s="319"/>
      <c r="I3" s="319"/>
      <c r="J3" s="319"/>
      <c r="K3" s="319"/>
      <c r="L3" s="319"/>
      <c r="M3" s="319"/>
      <c r="N3" s="319"/>
    </row>
    <row r="4" spans="1:62" x14ac:dyDescent="0.3">
      <c r="A4" s="300" t="s">
        <v>445</v>
      </c>
      <c r="B4" s="300"/>
      <c r="C4" s="300"/>
      <c r="D4" s="300"/>
      <c r="E4" s="300"/>
      <c r="F4" s="300"/>
      <c r="G4" s="300"/>
      <c r="H4" s="300"/>
      <c r="I4" s="300"/>
      <c r="J4" s="300"/>
      <c r="K4" s="300"/>
      <c r="L4" s="300"/>
      <c r="M4" s="300"/>
      <c r="N4" s="300"/>
    </row>
    <row r="6" spans="1:62" s="55" customFormat="1" ht="13.8" x14ac:dyDescent="0.3">
      <c r="A6" s="284" t="s">
        <v>255</v>
      </c>
      <c r="B6" s="55">
        <v>7</v>
      </c>
      <c r="C6" s="55">
        <v>7</v>
      </c>
      <c r="D6" s="55">
        <v>7</v>
      </c>
      <c r="E6" s="55">
        <v>8</v>
      </c>
      <c r="F6" s="55">
        <v>8</v>
      </c>
      <c r="G6" s="55">
        <v>9</v>
      </c>
      <c r="H6" s="55">
        <v>9</v>
      </c>
      <c r="I6" s="55">
        <v>9</v>
      </c>
      <c r="J6" s="55">
        <v>10</v>
      </c>
      <c r="K6" s="55">
        <v>12</v>
      </c>
      <c r="L6" s="55">
        <v>12</v>
      </c>
      <c r="M6" s="55">
        <v>13</v>
      </c>
      <c r="N6" s="55">
        <v>14</v>
      </c>
      <c r="O6" s="55">
        <v>15</v>
      </c>
      <c r="P6" s="55">
        <v>16</v>
      </c>
      <c r="Q6" s="55">
        <v>17</v>
      </c>
      <c r="R6" s="55">
        <v>18</v>
      </c>
      <c r="S6" s="55">
        <v>19</v>
      </c>
      <c r="T6" s="55">
        <v>20</v>
      </c>
      <c r="U6" s="55">
        <v>21</v>
      </c>
      <c r="V6" s="55">
        <v>22</v>
      </c>
      <c r="X6" s="55">
        <v>23</v>
      </c>
      <c r="Y6" s="55">
        <v>23</v>
      </c>
      <c r="Z6" s="55">
        <v>24</v>
      </c>
      <c r="AA6" s="55">
        <v>25</v>
      </c>
      <c r="AB6" s="55">
        <v>26</v>
      </c>
      <c r="AC6" s="55">
        <v>27</v>
      </c>
      <c r="AD6" s="55">
        <v>28</v>
      </c>
      <c r="AE6" s="55">
        <v>29</v>
      </c>
      <c r="AF6" s="55">
        <v>29</v>
      </c>
      <c r="AG6" s="55">
        <v>30</v>
      </c>
      <c r="AH6" s="55">
        <v>31</v>
      </c>
      <c r="AI6" s="55">
        <v>32</v>
      </c>
      <c r="AJ6" s="55">
        <v>33</v>
      </c>
      <c r="AK6" s="55">
        <v>34</v>
      </c>
      <c r="AL6" s="55">
        <v>35</v>
      </c>
      <c r="AM6" s="55">
        <v>36</v>
      </c>
      <c r="AN6" s="55">
        <v>37</v>
      </c>
      <c r="AO6" s="55">
        <v>38</v>
      </c>
      <c r="AQ6" s="55" t="s">
        <v>59</v>
      </c>
      <c r="AR6" s="55" t="s">
        <v>60</v>
      </c>
      <c r="AS6" s="55" t="s">
        <v>61</v>
      </c>
      <c r="AT6" s="55" t="s">
        <v>62</v>
      </c>
      <c r="AU6" s="55" t="s">
        <v>63</v>
      </c>
      <c r="AV6" s="55" t="s">
        <v>64</v>
      </c>
      <c r="AW6" s="55" t="s">
        <v>65</v>
      </c>
      <c r="AX6" s="55" t="s">
        <v>66</v>
      </c>
      <c r="AY6" s="55" t="s">
        <v>67</v>
      </c>
      <c r="AZ6" s="55" t="s">
        <v>68</v>
      </c>
      <c r="BA6" s="55" t="s">
        <v>69</v>
      </c>
      <c r="BB6" s="55" t="s">
        <v>70</v>
      </c>
      <c r="BC6" s="55" t="s">
        <v>71</v>
      </c>
      <c r="BD6" s="55" t="s">
        <v>72</v>
      </c>
      <c r="BE6" s="55" t="s">
        <v>73</v>
      </c>
      <c r="BF6" s="55" t="s">
        <v>74</v>
      </c>
      <c r="BG6" s="55" t="s">
        <v>75</v>
      </c>
      <c r="BH6" s="55" t="s">
        <v>76</v>
      </c>
      <c r="BI6" s="55" t="s">
        <v>77</v>
      </c>
      <c r="BJ6" s="55" t="s">
        <v>78</v>
      </c>
    </row>
    <row r="7" spans="1:62" s="254" customFormat="1" x14ac:dyDescent="0.3">
      <c r="A7" s="254" t="s">
        <v>355</v>
      </c>
      <c r="B7" s="254" t="s">
        <v>83</v>
      </c>
      <c r="C7" s="254" t="s">
        <v>84</v>
      </c>
      <c r="D7" s="254" t="s">
        <v>85</v>
      </c>
      <c r="E7" s="254" t="s">
        <v>86</v>
      </c>
      <c r="F7" s="254" t="s">
        <v>87</v>
      </c>
      <c r="G7" s="254" t="s">
        <v>88</v>
      </c>
      <c r="H7" s="254" t="s">
        <v>89</v>
      </c>
      <c r="I7" s="254" t="s">
        <v>90</v>
      </c>
      <c r="J7" s="254" t="s">
        <v>91</v>
      </c>
      <c r="K7" s="254" t="s">
        <v>93</v>
      </c>
      <c r="L7" s="254" t="s">
        <v>94</v>
      </c>
      <c r="M7" s="254" t="s">
        <v>95</v>
      </c>
      <c r="N7" s="254" t="s">
        <v>96</v>
      </c>
      <c r="O7" s="254" t="s">
        <v>97</v>
      </c>
      <c r="P7" s="254" t="s">
        <v>98</v>
      </c>
      <c r="Q7" s="254" t="s">
        <v>99</v>
      </c>
      <c r="R7" s="254" t="s">
        <v>100</v>
      </c>
      <c r="S7" s="254" t="s">
        <v>101</v>
      </c>
      <c r="T7" s="254" t="s">
        <v>102</v>
      </c>
      <c r="U7" s="254" t="s">
        <v>103</v>
      </c>
      <c r="V7" s="254" t="s">
        <v>104</v>
      </c>
      <c r="W7" s="254" t="s">
        <v>105</v>
      </c>
      <c r="X7" s="254" t="s">
        <v>106</v>
      </c>
      <c r="Y7" s="254" t="s">
        <v>107</v>
      </c>
      <c r="Z7" s="254" t="s">
        <v>108</v>
      </c>
      <c r="AA7" s="254" t="s">
        <v>109</v>
      </c>
      <c r="AB7" s="254" t="s">
        <v>110</v>
      </c>
      <c r="AC7" s="254" t="s">
        <v>111</v>
      </c>
      <c r="AD7" s="254" t="s">
        <v>112</v>
      </c>
      <c r="AE7" s="254" t="s">
        <v>113</v>
      </c>
      <c r="AF7" s="254" t="s">
        <v>114</v>
      </c>
      <c r="AG7" s="254" t="s">
        <v>167</v>
      </c>
      <c r="AH7" s="254" t="s">
        <v>116</v>
      </c>
      <c r="AI7" s="254" t="s">
        <v>117</v>
      </c>
      <c r="AJ7" s="254" t="s">
        <v>118</v>
      </c>
      <c r="AK7" s="254" t="s">
        <v>119</v>
      </c>
      <c r="AL7" s="254" t="s">
        <v>120</v>
      </c>
      <c r="AM7" s="254" t="s">
        <v>121</v>
      </c>
      <c r="AN7" s="254" t="s">
        <v>122</v>
      </c>
      <c r="AO7" s="254" t="s">
        <v>123</v>
      </c>
      <c r="AP7" s="254" t="s">
        <v>124</v>
      </c>
      <c r="AQ7" s="254" t="s">
        <v>125</v>
      </c>
      <c r="AR7" s="254" t="s">
        <v>126</v>
      </c>
      <c r="AS7" s="254" t="s">
        <v>127</v>
      </c>
      <c r="AT7" s="254" t="s">
        <v>128</v>
      </c>
      <c r="AU7" s="254" t="s">
        <v>129</v>
      </c>
      <c r="AV7" s="254" t="s">
        <v>130</v>
      </c>
      <c r="AW7" s="254" t="s">
        <v>131</v>
      </c>
      <c r="AX7" s="254" t="s">
        <v>132</v>
      </c>
      <c r="AY7" s="254" t="s">
        <v>133</v>
      </c>
      <c r="AZ7" s="254" t="s">
        <v>134</v>
      </c>
      <c r="BA7" s="254" t="s">
        <v>135</v>
      </c>
      <c r="BB7" s="254" t="s">
        <v>136</v>
      </c>
      <c r="BC7" s="254" t="s">
        <v>137</v>
      </c>
      <c r="BD7" s="254" t="s">
        <v>138</v>
      </c>
      <c r="BE7" s="254" t="s">
        <v>139</v>
      </c>
      <c r="BF7" s="254" t="s">
        <v>140</v>
      </c>
      <c r="BG7" s="254" t="s">
        <v>141</v>
      </c>
      <c r="BH7" s="254" t="s">
        <v>142</v>
      </c>
      <c r="BI7" s="254" t="s">
        <v>143</v>
      </c>
      <c r="BJ7" s="254" t="s">
        <v>144</v>
      </c>
    </row>
    <row r="9" spans="1:62" s="74" customFormat="1" x14ac:dyDescent="0.3">
      <c r="A9" s="74" t="s">
        <v>425</v>
      </c>
      <c r="B9" s="74">
        <v>996432</v>
      </c>
      <c r="C9" s="74">
        <v>828511</v>
      </c>
      <c r="D9" s="74">
        <v>1469582</v>
      </c>
      <c r="E9" s="74">
        <v>1011982</v>
      </c>
      <c r="F9" s="74">
        <v>1055296</v>
      </c>
      <c r="G9" s="74">
        <v>1190825</v>
      </c>
      <c r="H9" s="74">
        <v>1385825</v>
      </c>
      <c r="I9" s="74">
        <v>1438261</v>
      </c>
      <c r="J9" s="74">
        <v>1443189</v>
      </c>
      <c r="K9" s="74">
        <v>1784950</v>
      </c>
      <c r="L9" s="74">
        <v>2174732</v>
      </c>
      <c r="M9" s="74">
        <v>2038890</v>
      </c>
      <c r="N9" s="74">
        <v>2082384</v>
      </c>
      <c r="O9" s="74">
        <v>1488956</v>
      </c>
      <c r="P9" s="74">
        <v>1283848</v>
      </c>
      <c r="Q9" s="74">
        <v>1506422</v>
      </c>
      <c r="R9" s="74">
        <v>1454450</v>
      </c>
      <c r="S9" s="74">
        <v>1467355</v>
      </c>
      <c r="T9" s="74">
        <v>1836946</v>
      </c>
      <c r="U9" s="74">
        <v>1852356</v>
      </c>
      <c r="V9" s="74">
        <v>2002283</v>
      </c>
      <c r="W9" s="74">
        <v>2359428</v>
      </c>
      <c r="X9" s="74">
        <v>2227333</v>
      </c>
      <c r="Y9" s="74">
        <v>3117020</v>
      </c>
      <c r="Z9" s="74">
        <v>2698282</v>
      </c>
      <c r="AA9" s="74">
        <v>2976162</v>
      </c>
      <c r="AB9" s="74">
        <v>3322989</v>
      </c>
      <c r="AC9" s="74">
        <v>3811844</v>
      </c>
      <c r="AD9" s="74">
        <v>4230900</v>
      </c>
      <c r="AE9" s="74">
        <v>4883702</v>
      </c>
      <c r="AF9" s="74">
        <v>4902352</v>
      </c>
      <c r="AG9" s="74">
        <v>5992790</v>
      </c>
      <c r="AH9" s="74">
        <v>6933608</v>
      </c>
      <c r="AI9" s="74">
        <v>7797967</v>
      </c>
      <c r="AJ9" s="74">
        <v>9248925</v>
      </c>
      <c r="AK9" s="74">
        <v>10088841</v>
      </c>
      <c r="AL9" s="74">
        <v>10309838</v>
      </c>
      <c r="AM9" s="74">
        <v>10882469</v>
      </c>
      <c r="AN9" s="74">
        <v>13580418</v>
      </c>
      <c r="AO9" s="74">
        <v>13967077</v>
      </c>
      <c r="AP9" s="74">
        <v>13012978</v>
      </c>
      <c r="AQ9" s="74">
        <v>14115646</v>
      </c>
      <c r="AR9" s="74">
        <v>15588855</v>
      </c>
      <c r="AS9" s="74">
        <v>17163794</v>
      </c>
      <c r="AT9" s="74">
        <v>18994291</v>
      </c>
      <c r="AU9" s="74">
        <v>19920220</v>
      </c>
      <c r="AV9" s="74">
        <v>40935</v>
      </c>
      <c r="AW9" s="74">
        <v>38410</v>
      </c>
      <c r="AX9" s="74">
        <v>43817</v>
      </c>
      <c r="AY9" s="74">
        <v>57711</v>
      </c>
      <c r="AZ9" s="74">
        <v>64045</v>
      </c>
      <c r="BA9" s="74">
        <v>83379</v>
      </c>
      <c r="BB9" s="74">
        <v>80551</v>
      </c>
      <c r="BC9" s="74">
        <v>28535</v>
      </c>
      <c r="BD9" s="74">
        <v>64366</v>
      </c>
      <c r="BE9" s="74">
        <v>65981</v>
      </c>
      <c r="BF9" s="74">
        <v>80560</v>
      </c>
      <c r="BG9" s="74">
        <v>83663</v>
      </c>
      <c r="BH9" s="74">
        <v>73512</v>
      </c>
      <c r="BI9" s="74">
        <v>99050</v>
      </c>
      <c r="BJ9" s="74">
        <v>76305</v>
      </c>
    </row>
    <row r="10" spans="1:62" s="207" customFormat="1" x14ac:dyDescent="0.3"/>
    <row r="11" spans="1:62" s="74" customFormat="1" x14ac:dyDescent="0.3">
      <c r="A11" s="74" t="s">
        <v>426</v>
      </c>
      <c r="B11" s="74">
        <v>25685.611111111109</v>
      </c>
      <c r="C11" s="74">
        <v>28026.350318471337</v>
      </c>
      <c r="D11" s="74">
        <v>33265.535226077816</v>
      </c>
      <c r="E11" s="74">
        <v>35102.135490394336</v>
      </c>
      <c r="F11" s="74">
        <v>35585.435950413223</v>
      </c>
      <c r="G11" s="74">
        <v>35917.882722513088</v>
      </c>
      <c r="H11" s="74">
        <v>41415.327354260095</v>
      </c>
      <c r="I11" s="74">
        <v>43066.302491103197</v>
      </c>
      <c r="J11" s="74">
        <v>45303.199486301368</v>
      </c>
      <c r="K11" s="74">
        <v>48573.289126853379</v>
      </c>
      <c r="L11" s="74">
        <v>53359.621028744325</v>
      </c>
      <c r="M11" s="74">
        <v>61462.168584969535</v>
      </c>
      <c r="N11" s="74">
        <v>50799.707822085889</v>
      </c>
      <c r="O11" s="74">
        <v>49595.244943820224</v>
      </c>
      <c r="P11" s="74">
        <v>49763.51392961877</v>
      </c>
      <c r="Q11" s="74">
        <v>55451.74611748819</v>
      </c>
      <c r="R11" s="74">
        <v>55846.321100917434</v>
      </c>
      <c r="S11" s="74">
        <v>58753.444657709537</v>
      </c>
      <c r="T11" s="74">
        <v>59372.15178571429</v>
      </c>
      <c r="U11" s="74">
        <v>63209.458257160266</v>
      </c>
      <c r="V11" s="74">
        <v>66079.579124579119</v>
      </c>
      <c r="W11" s="74">
        <v>70457.194291986831</v>
      </c>
      <c r="X11" s="74">
        <v>94341.14159292035</v>
      </c>
      <c r="Y11" s="74">
        <v>99437.117400419287</v>
      </c>
      <c r="Z11" s="74">
        <v>88502.567355666426</v>
      </c>
      <c r="AA11" s="74">
        <v>91778.879559532012</v>
      </c>
      <c r="AB11" s="74">
        <v>111508.0531286895</v>
      </c>
      <c r="AC11" s="74">
        <v>105280.2925170068</v>
      </c>
      <c r="AD11" s="74">
        <v>127751.98138747885</v>
      </c>
      <c r="AE11" s="74">
        <v>140627.07332293291</v>
      </c>
      <c r="AF11" s="74">
        <v>148878.60154440155</v>
      </c>
      <c r="AG11" s="74">
        <v>210417.53625269202</v>
      </c>
      <c r="AH11" s="74">
        <v>204529.85486725662</v>
      </c>
      <c r="AI11" s="74">
        <v>226460.96399055491</v>
      </c>
      <c r="AJ11" s="74">
        <v>276090.43648047454</v>
      </c>
      <c r="AK11" s="74">
        <v>302277.34011627908</v>
      </c>
      <c r="AL11" s="74">
        <v>409126.06195728702</v>
      </c>
      <c r="AM11" s="74">
        <v>420043.33162909595</v>
      </c>
      <c r="AN11" s="74">
        <v>488237.74819017807</v>
      </c>
      <c r="AO11" s="74">
        <v>519298.9374425023</v>
      </c>
      <c r="AP11" s="74">
        <v>407200.77116374869</v>
      </c>
      <c r="AQ11" s="74">
        <v>502838.06976744183</v>
      </c>
      <c r="AR11" s="74">
        <v>502919.83655804477</v>
      </c>
      <c r="AS11" s="74">
        <v>603642.9995442807</v>
      </c>
      <c r="AT11" s="74">
        <v>611727.10579535167</v>
      </c>
      <c r="AU11" s="74">
        <v>654147.80016934802</v>
      </c>
      <c r="AV11" s="74">
        <v>1333.462551750094</v>
      </c>
      <c r="AW11" s="74">
        <v>1194.3197604790419</v>
      </c>
      <c r="AX11" s="74">
        <v>1317.9680968096809</v>
      </c>
      <c r="AY11" s="74">
        <v>1716.8758620689655</v>
      </c>
      <c r="AZ11" s="74">
        <v>1569.7226277372263</v>
      </c>
      <c r="BA11" s="74">
        <v>2082.6102606537029</v>
      </c>
      <c r="BB11" s="74">
        <v>1942.9138339920949</v>
      </c>
      <c r="BC11" s="74">
        <v>939.59543568464733</v>
      </c>
      <c r="BD11" s="74">
        <v>1983.3317738791425</v>
      </c>
      <c r="BE11" s="74">
        <v>2306.6471449487553</v>
      </c>
      <c r="BF11" s="74">
        <v>2438.6619074814389</v>
      </c>
      <c r="BG11" s="74">
        <v>2550.9565217391305</v>
      </c>
      <c r="BH11" s="74">
        <v>2693.3409610983981</v>
      </c>
      <c r="BI11" s="74">
        <v>3471.3839758125473</v>
      </c>
      <c r="BJ11" s="74">
        <v>2519.9454170957774</v>
      </c>
    </row>
    <row r="12" spans="1:62" s="72" customFormat="1" x14ac:dyDescent="0.3">
      <c r="A12" s="170" t="s">
        <v>427</v>
      </c>
      <c r="B12" s="72">
        <f>(B11*100)/B9</f>
        <v>2.5777585536304644</v>
      </c>
      <c r="C12" s="72">
        <f t="shared" ref="C12:BJ12" si="0">(C11*100)/C9</f>
        <v>3.3827372622054912</v>
      </c>
      <c r="D12" s="72">
        <f t="shared" si="0"/>
        <v>2.2636052446258743</v>
      </c>
      <c r="E12" s="72">
        <f t="shared" si="0"/>
        <v>3.4686521588718313</v>
      </c>
      <c r="F12" s="72">
        <f t="shared" si="0"/>
        <v>3.3720810038523048</v>
      </c>
      <c r="G12" s="72">
        <f t="shared" si="0"/>
        <v>3.0162183967008662</v>
      </c>
      <c r="H12" s="72">
        <f t="shared" si="0"/>
        <v>2.9884961921065138</v>
      </c>
      <c r="I12" s="72">
        <f t="shared" si="0"/>
        <v>2.9943315219632041</v>
      </c>
      <c r="J12" s="72">
        <f t="shared" si="0"/>
        <v>3.1391037131173647</v>
      </c>
      <c r="K12" s="72">
        <f t="shared" si="0"/>
        <v>2.7212688941905023</v>
      </c>
      <c r="L12" s="72">
        <f t="shared" si="0"/>
        <v>2.453618240258769</v>
      </c>
      <c r="M12" s="72">
        <f t="shared" si="0"/>
        <v>3.014491639321863</v>
      </c>
      <c r="N12" s="72">
        <f t="shared" si="0"/>
        <v>2.4394976057291013</v>
      </c>
      <c r="O12" s="72">
        <f t="shared" si="0"/>
        <v>3.3308737762445779</v>
      </c>
      <c r="P12" s="72">
        <f t="shared" si="0"/>
        <v>3.8761219341868176</v>
      </c>
      <c r="Q12" s="72">
        <f t="shared" si="0"/>
        <v>3.6810233863743487</v>
      </c>
      <c r="R12" s="72">
        <f t="shared" si="0"/>
        <v>3.8396865551182531</v>
      </c>
      <c r="S12" s="72">
        <f t="shared" si="0"/>
        <v>4.0040375136016531</v>
      </c>
      <c r="T12" s="72">
        <f t="shared" si="0"/>
        <v>3.232111982916988</v>
      </c>
      <c r="U12" s="72">
        <f t="shared" si="0"/>
        <v>3.4123817590765633</v>
      </c>
      <c r="V12" s="72">
        <f t="shared" si="0"/>
        <v>3.3002117644997795</v>
      </c>
      <c r="W12" s="72">
        <f t="shared" si="0"/>
        <v>2.9861981078459201</v>
      </c>
      <c r="X12" s="72">
        <f t="shared" si="0"/>
        <v>4.2356101037842278</v>
      </c>
      <c r="Y12" s="72">
        <f t="shared" si="0"/>
        <v>3.1901340832082976</v>
      </c>
      <c r="Z12" s="72">
        <f t="shared" si="0"/>
        <v>3.2799598913555523</v>
      </c>
      <c r="AA12" s="72">
        <f t="shared" si="0"/>
        <v>3.0837998589973266</v>
      </c>
      <c r="AB12" s="72">
        <f t="shared" si="0"/>
        <v>3.3556551986386198</v>
      </c>
      <c r="AC12" s="72">
        <f t="shared" si="0"/>
        <v>2.7619255278287045</v>
      </c>
      <c r="AD12" s="72">
        <f t="shared" si="0"/>
        <v>3.0194989573726359</v>
      </c>
      <c r="AE12" s="72">
        <f t="shared" si="0"/>
        <v>2.8795179010294425</v>
      </c>
      <c r="AF12" s="72">
        <f t="shared" si="0"/>
        <v>3.0368811040986357</v>
      </c>
      <c r="AG12" s="72">
        <f t="shared" si="0"/>
        <v>3.511178203352562</v>
      </c>
      <c r="AH12" s="72">
        <f t="shared" si="0"/>
        <v>2.9498329710485018</v>
      </c>
      <c r="AI12" s="72">
        <f t="shared" si="0"/>
        <v>2.9041026204721683</v>
      </c>
      <c r="AJ12" s="72">
        <f t="shared" si="0"/>
        <v>2.9851083934670739</v>
      </c>
      <c r="AK12" s="72">
        <f t="shared" si="0"/>
        <v>2.9961552582331219</v>
      </c>
      <c r="AL12" s="72">
        <f t="shared" si="0"/>
        <v>3.9683073774513922</v>
      </c>
      <c r="AM12" s="72">
        <f t="shared" si="0"/>
        <v>3.8598164775759618</v>
      </c>
      <c r="AN12" s="72">
        <f t="shared" si="0"/>
        <v>3.5951599441944868</v>
      </c>
      <c r="AO12" s="72">
        <f t="shared" si="0"/>
        <v>3.7180215834888166</v>
      </c>
      <c r="AP12" s="72">
        <f t="shared" si="0"/>
        <v>3.1291897301582217</v>
      </c>
      <c r="AQ12" s="72">
        <f t="shared" si="0"/>
        <v>3.562274583589315</v>
      </c>
      <c r="AR12" s="72">
        <f t="shared" si="0"/>
        <v>3.2261499421095698</v>
      </c>
      <c r="AS12" s="72">
        <f t="shared" si="0"/>
        <v>3.5169555142894438</v>
      </c>
      <c r="AT12" s="72">
        <f t="shared" si="0"/>
        <v>3.2205840470452496</v>
      </c>
      <c r="AU12" s="72">
        <f t="shared" si="0"/>
        <v>3.2838382315524028</v>
      </c>
      <c r="AV12" s="72">
        <f t="shared" si="0"/>
        <v>3.257512035544385</v>
      </c>
      <c r="AW12" s="72">
        <f t="shared" si="0"/>
        <v>3.1093979705260137</v>
      </c>
      <c r="AX12" s="72">
        <f t="shared" si="0"/>
        <v>3.0078921350381833</v>
      </c>
      <c r="AY12" s="72">
        <f t="shared" si="0"/>
        <v>2.9749542757342025</v>
      </c>
      <c r="AZ12" s="72">
        <f t="shared" si="0"/>
        <v>2.4509682687754331</v>
      </c>
      <c r="BA12" s="72">
        <f t="shared" si="0"/>
        <v>2.4977635383654193</v>
      </c>
      <c r="BB12" s="72">
        <f t="shared" si="0"/>
        <v>2.4120294397240194</v>
      </c>
      <c r="BC12" s="72">
        <f t="shared" si="0"/>
        <v>3.2927823223572714</v>
      </c>
      <c r="BD12" s="72">
        <f t="shared" si="0"/>
        <v>3.0813345149289102</v>
      </c>
      <c r="BE12" s="72">
        <f t="shared" si="0"/>
        <v>3.4959263196204291</v>
      </c>
      <c r="BF12" s="72">
        <f t="shared" si="0"/>
        <v>3.0271374223950334</v>
      </c>
      <c r="BG12" s="72">
        <f t="shared" si="0"/>
        <v>3.0490856432821327</v>
      </c>
      <c r="BH12" s="72">
        <f t="shared" si="0"/>
        <v>3.6638112976090951</v>
      </c>
      <c r="BI12" s="72">
        <f t="shared" si="0"/>
        <v>3.5046784208102446</v>
      </c>
      <c r="BJ12" s="72">
        <f t="shared" si="0"/>
        <v>3.3024643432223018</v>
      </c>
    </row>
    <row r="13" spans="1:62" s="207" customFormat="1" x14ac:dyDescent="0.3"/>
    <row r="14" spans="1:62" s="74" customFormat="1" x14ac:dyDescent="0.3">
      <c r="A14" s="74" t="s">
        <v>428</v>
      </c>
      <c r="B14" s="74">
        <v>30987.3202247191</v>
      </c>
      <c r="C14" s="74">
        <v>136060</v>
      </c>
      <c r="D14" s="74">
        <v>173586.4792626728</v>
      </c>
      <c r="E14" s="74">
        <v>174383.95762711865</v>
      </c>
      <c r="F14" s="74">
        <v>188610.90298507462</v>
      </c>
      <c r="G14" s="74">
        <v>188192.36363636365</v>
      </c>
      <c r="H14" s="74">
        <v>220199.01459854015</v>
      </c>
      <c r="I14" s="74">
        <v>237734.39999999999</v>
      </c>
      <c r="J14" s="74">
        <v>251190.05723905723</v>
      </c>
      <c r="K14" s="74">
        <v>262094.36</v>
      </c>
      <c r="L14" s="74">
        <v>297915.83419689117</v>
      </c>
      <c r="M14" s="74">
        <v>324240.79342723003</v>
      </c>
      <c r="N14" s="74">
        <v>286256.66840731073</v>
      </c>
      <c r="O14" s="74">
        <v>256363.61263736265</v>
      </c>
      <c r="P14" s="74">
        <v>229469.92673267325</v>
      </c>
      <c r="Q14" s="74">
        <v>268762.59213759215</v>
      </c>
      <c r="R14" s="74">
        <v>272284.63395225466</v>
      </c>
      <c r="S14" s="74">
        <v>290171.93220338982</v>
      </c>
      <c r="T14" s="74">
        <v>309143.45391705068</v>
      </c>
      <c r="U14" s="74">
        <v>332203.68531468534</v>
      </c>
      <c r="V14" s="74">
        <v>359525.869140625</v>
      </c>
      <c r="W14" s="74">
        <v>388639.9979466119</v>
      </c>
      <c r="X14" s="74">
        <v>489888.47482014389</v>
      </c>
      <c r="Y14" s="74">
        <v>590758.60869565222</v>
      </c>
      <c r="Z14" s="74">
        <v>136723.56294536818</v>
      </c>
      <c r="AA14" s="74">
        <v>591568.96359223302</v>
      </c>
      <c r="AB14" s="74">
        <v>723339.9444444445</v>
      </c>
      <c r="AC14" s="74">
        <v>720290.09784735809</v>
      </c>
      <c r="AD14" s="74">
        <v>893424.84226646251</v>
      </c>
      <c r="AE14" s="74">
        <v>951421.86706056132</v>
      </c>
      <c r="AF14" s="74">
        <v>1026815.5400552487</v>
      </c>
      <c r="AG14" s="74">
        <v>1227882.9088838268</v>
      </c>
      <c r="AH14" s="74">
        <v>1395529.8387434555</v>
      </c>
      <c r="AI14" s="74">
        <v>1655493.816993464</v>
      </c>
      <c r="AJ14" s="74">
        <v>2028017.3425345044</v>
      </c>
      <c r="AK14" s="74">
        <v>2255469.2172330096</v>
      </c>
      <c r="AL14" s="74">
        <v>2674379.25</v>
      </c>
      <c r="AM14" s="74">
        <v>2975022.8181818184</v>
      </c>
      <c r="AN14" s="74">
        <v>3606450.4912280701</v>
      </c>
      <c r="AO14" s="74">
        <v>3975639.7803203659</v>
      </c>
      <c r="AP14" s="74">
        <v>3054084.3192612138</v>
      </c>
      <c r="AQ14" s="74">
        <v>4209880.9761526231</v>
      </c>
      <c r="AR14" s="74">
        <v>4138879.3944805195</v>
      </c>
      <c r="AS14" s="74">
        <v>5163712.8199753389</v>
      </c>
      <c r="AT14" s="74">
        <v>5359818.8223086903</v>
      </c>
      <c r="AU14" s="74">
        <v>5945847.3971462548</v>
      </c>
      <c r="AV14" s="74">
        <v>12571.433333333332</v>
      </c>
      <c r="AW14" s="74">
        <v>11898.492447129909</v>
      </c>
      <c r="AX14" s="74">
        <v>13529.2</v>
      </c>
      <c r="AY14" s="74">
        <v>18352.426724137931</v>
      </c>
      <c r="AZ14" s="74">
        <v>17732.031531531531</v>
      </c>
      <c r="BA14" s="74">
        <v>25564.434782608696</v>
      </c>
      <c r="BB14" s="74">
        <v>21619.69348659004</v>
      </c>
      <c r="BC14" s="74">
        <v>8813.8167539267015</v>
      </c>
      <c r="BD14" s="74">
        <v>19706.249534450653</v>
      </c>
      <c r="BE14" s="74">
        <v>20453.615384615383</v>
      </c>
      <c r="BF14" s="74">
        <v>24384.938547486032</v>
      </c>
      <c r="BG14" s="74">
        <v>24930.858823529412</v>
      </c>
      <c r="BH14" s="74">
        <v>24424.885057471263</v>
      </c>
      <c r="BI14" s="74">
        <v>32298.65625</v>
      </c>
      <c r="BJ14" s="74">
        <v>25576.524590163935</v>
      </c>
    </row>
    <row r="15" spans="1:62" s="74" customFormat="1" x14ac:dyDescent="0.3">
      <c r="A15" s="74" t="s">
        <v>429</v>
      </c>
      <c r="B15" s="74">
        <f>B9-B14</f>
        <v>965444.67977528088</v>
      </c>
      <c r="C15" s="74">
        <f t="shared" ref="C15:BJ15" si="1">C9-C14</f>
        <v>692451</v>
      </c>
      <c r="D15" s="74">
        <f t="shared" si="1"/>
        <v>1295995.5207373272</v>
      </c>
      <c r="E15" s="74">
        <f t="shared" si="1"/>
        <v>837598.04237288132</v>
      </c>
      <c r="F15" s="74">
        <f t="shared" si="1"/>
        <v>866685.09701492544</v>
      </c>
      <c r="G15" s="74">
        <f t="shared" si="1"/>
        <v>1002632.6363636364</v>
      </c>
      <c r="H15" s="74">
        <f t="shared" si="1"/>
        <v>1165625.98540146</v>
      </c>
      <c r="I15" s="74">
        <f t="shared" si="1"/>
        <v>1200526.6000000001</v>
      </c>
      <c r="J15" s="74">
        <f t="shared" si="1"/>
        <v>1191998.9427609427</v>
      </c>
      <c r="K15" s="74">
        <f t="shared" si="1"/>
        <v>1522855.6400000001</v>
      </c>
      <c r="L15" s="74">
        <f t="shared" si="1"/>
        <v>1876816.1658031088</v>
      </c>
      <c r="M15" s="74">
        <f t="shared" si="1"/>
        <v>1714649.2065727699</v>
      </c>
      <c r="N15" s="74">
        <f t="shared" si="1"/>
        <v>1796127.3315926893</v>
      </c>
      <c r="O15" s="74">
        <f t="shared" si="1"/>
        <v>1232592.3873626373</v>
      </c>
      <c r="P15" s="74">
        <f t="shared" si="1"/>
        <v>1054378.0732673267</v>
      </c>
      <c r="Q15" s="74">
        <f t="shared" si="1"/>
        <v>1237659.4078624079</v>
      </c>
      <c r="R15" s="74">
        <f t="shared" si="1"/>
        <v>1182165.3660477453</v>
      </c>
      <c r="S15" s="74">
        <f t="shared" si="1"/>
        <v>1177183.0677966103</v>
      </c>
      <c r="T15" s="74">
        <f t="shared" si="1"/>
        <v>1527802.5460829493</v>
      </c>
      <c r="U15" s="74">
        <f t="shared" si="1"/>
        <v>1520152.3146853147</v>
      </c>
      <c r="V15" s="74">
        <f t="shared" si="1"/>
        <v>1642757.130859375</v>
      </c>
      <c r="W15" s="74">
        <f t="shared" si="1"/>
        <v>1970788.0020533882</v>
      </c>
      <c r="X15" s="74">
        <f t="shared" si="1"/>
        <v>1737444.525179856</v>
      </c>
      <c r="Y15" s="74">
        <f t="shared" si="1"/>
        <v>2526261.3913043477</v>
      </c>
      <c r="Z15" s="74">
        <f t="shared" si="1"/>
        <v>2561558.4370546318</v>
      </c>
      <c r="AA15" s="74">
        <f t="shared" si="1"/>
        <v>2384593.0364077669</v>
      </c>
      <c r="AB15" s="74">
        <f t="shared" si="1"/>
        <v>2599649.0555555555</v>
      </c>
      <c r="AC15" s="74">
        <f t="shared" si="1"/>
        <v>3091553.9021526417</v>
      </c>
      <c r="AD15" s="74">
        <f t="shared" si="1"/>
        <v>3337475.1577335373</v>
      </c>
      <c r="AE15" s="74">
        <f t="shared" si="1"/>
        <v>3932280.1329394388</v>
      </c>
      <c r="AF15" s="74">
        <f t="shared" si="1"/>
        <v>3875536.4599447511</v>
      </c>
      <c r="AG15" s="74">
        <f t="shared" si="1"/>
        <v>4764907.0911161732</v>
      </c>
      <c r="AH15" s="74">
        <f t="shared" si="1"/>
        <v>5538078.1612565443</v>
      </c>
      <c r="AI15" s="74">
        <f t="shared" si="1"/>
        <v>6142473.1830065362</v>
      </c>
      <c r="AJ15" s="74">
        <f t="shared" si="1"/>
        <v>7220907.6574654952</v>
      </c>
      <c r="AK15" s="74">
        <f t="shared" si="1"/>
        <v>7833371.7827669904</v>
      </c>
      <c r="AL15" s="74">
        <f t="shared" si="1"/>
        <v>7635458.75</v>
      </c>
      <c r="AM15" s="74">
        <f t="shared" si="1"/>
        <v>7907446.1818181816</v>
      </c>
      <c r="AN15" s="74">
        <f t="shared" si="1"/>
        <v>9973967.5087719299</v>
      </c>
      <c r="AO15" s="74">
        <f t="shared" si="1"/>
        <v>9991437.219679635</v>
      </c>
      <c r="AP15" s="74">
        <f t="shared" si="1"/>
        <v>9958893.6807387862</v>
      </c>
      <c r="AQ15" s="74">
        <f t="shared" si="1"/>
        <v>9905765.0238473769</v>
      </c>
      <c r="AR15" s="74">
        <f t="shared" si="1"/>
        <v>11449975.605519481</v>
      </c>
      <c r="AS15" s="74">
        <f t="shared" si="1"/>
        <v>12000081.180024661</v>
      </c>
      <c r="AT15" s="74">
        <f t="shared" si="1"/>
        <v>13634472.177691311</v>
      </c>
      <c r="AU15" s="74">
        <f t="shared" si="1"/>
        <v>13974372.602853745</v>
      </c>
      <c r="AV15" s="74">
        <f t="shared" si="1"/>
        <v>28363.566666666666</v>
      </c>
      <c r="AW15" s="74">
        <f t="shared" si="1"/>
        <v>26511.507552870091</v>
      </c>
      <c r="AX15" s="74">
        <f t="shared" si="1"/>
        <v>30287.8</v>
      </c>
      <c r="AY15" s="74">
        <f t="shared" si="1"/>
        <v>39358.573275862072</v>
      </c>
      <c r="AZ15" s="74">
        <f t="shared" si="1"/>
        <v>46312.968468468469</v>
      </c>
      <c r="BA15" s="74">
        <f t="shared" si="1"/>
        <v>57814.565217391304</v>
      </c>
      <c r="BB15" s="74">
        <f t="shared" si="1"/>
        <v>58931.30651340996</v>
      </c>
      <c r="BC15" s="74">
        <f t="shared" si="1"/>
        <v>19721.183246073299</v>
      </c>
      <c r="BD15" s="74">
        <f t="shared" si="1"/>
        <v>44659.750465549347</v>
      </c>
      <c r="BE15" s="74">
        <f t="shared" si="1"/>
        <v>45527.384615384617</v>
      </c>
      <c r="BF15" s="74">
        <f t="shared" si="1"/>
        <v>56175.061452513968</v>
      </c>
      <c r="BG15" s="74">
        <f t="shared" si="1"/>
        <v>58732.141176470584</v>
      </c>
      <c r="BH15" s="74">
        <f t="shared" si="1"/>
        <v>49087.114942528737</v>
      </c>
      <c r="BI15" s="74">
        <f t="shared" si="1"/>
        <v>66751.34375</v>
      </c>
      <c r="BJ15" s="74">
        <f t="shared" si="1"/>
        <v>50728.475409836065</v>
      </c>
    </row>
    <row r="16" spans="1:62" s="72" customFormat="1" x14ac:dyDescent="0.3">
      <c r="A16" s="170" t="s">
        <v>427</v>
      </c>
      <c r="B16" s="72">
        <f>(B15*100)/B9</f>
        <v>96.890172111622363</v>
      </c>
      <c r="C16" s="72">
        <f t="shared" ref="C16:BJ16" si="2">(C15*100)/C9</f>
        <v>83.57776782686048</v>
      </c>
      <c r="D16" s="72">
        <f t="shared" si="2"/>
        <v>88.188037192706986</v>
      </c>
      <c r="E16" s="72">
        <f t="shared" si="2"/>
        <v>82.768077137032208</v>
      </c>
      <c r="F16" s="72">
        <f t="shared" si="2"/>
        <v>82.127203838063011</v>
      </c>
      <c r="G16" s="72">
        <f t="shared" si="2"/>
        <v>84.19647188828219</v>
      </c>
      <c r="H16" s="72">
        <f t="shared" si="2"/>
        <v>84.110618974362552</v>
      </c>
      <c r="I16" s="72">
        <f t="shared" si="2"/>
        <v>83.470705247517671</v>
      </c>
      <c r="J16" s="72">
        <f t="shared" si="2"/>
        <v>82.594791310143208</v>
      </c>
      <c r="K16" s="72">
        <f t="shared" si="2"/>
        <v>85.316431272584666</v>
      </c>
      <c r="L16" s="72">
        <f t="shared" si="2"/>
        <v>86.301032302054182</v>
      </c>
      <c r="M16" s="72">
        <f t="shared" si="2"/>
        <v>84.09719046014105</v>
      </c>
      <c r="N16" s="72">
        <f t="shared" si="2"/>
        <v>86.253415872994083</v>
      </c>
      <c r="O16" s="72">
        <f t="shared" si="2"/>
        <v>82.782324485252573</v>
      </c>
      <c r="P16" s="72">
        <f t="shared" si="2"/>
        <v>82.126394500542645</v>
      </c>
      <c r="Q16" s="72">
        <f t="shared" si="2"/>
        <v>82.158877649317915</v>
      </c>
      <c r="R16" s="72">
        <f t="shared" si="2"/>
        <v>81.279202863470402</v>
      </c>
      <c r="S16" s="72">
        <f t="shared" si="2"/>
        <v>80.224830923437764</v>
      </c>
      <c r="T16" s="72">
        <f t="shared" si="2"/>
        <v>83.1707925046762</v>
      </c>
      <c r="U16" s="72">
        <f t="shared" si="2"/>
        <v>82.06588337691646</v>
      </c>
      <c r="V16" s="72">
        <f t="shared" si="2"/>
        <v>82.044203085147061</v>
      </c>
      <c r="W16" s="72">
        <f t="shared" si="2"/>
        <v>83.528211161916701</v>
      </c>
      <c r="X16" s="72">
        <f t="shared" si="2"/>
        <v>78.005602448302795</v>
      </c>
      <c r="Y16" s="72">
        <f t="shared" si="2"/>
        <v>81.047326975904795</v>
      </c>
      <c r="Z16" s="72">
        <f t="shared" si="2"/>
        <v>94.932940183962671</v>
      </c>
      <c r="AA16" s="72">
        <f t="shared" si="2"/>
        <v>80.123092641051358</v>
      </c>
      <c r="AB16" s="72">
        <f t="shared" si="2"/>
        <v>78.232249807494256</v>
      </c>
      <c r="AC16" s="72">
        <f t="shared" si="2"/>
        <v>81.103893605106649</v>
      </c>
      <c r="AD16" s="72">
        <f t="shared" si="2"/>
        <v>78.883338243246996</v>
      </c>
      <c r="AE16" s="72">
        <f t="shared" si="2"/>
        <v>80.518429112575646</v>
      </c>
      <c r="AF16" s="72">
        <f t="shared" si="2"/>
        <v>79.054634590595526</v>
      </c>
      <c r="AG16" s="72">
        <f t="shared" si="2"/>
        <v>79.510663499241147</v>
      </c>
      <c r="AH16" s="72">
        <f t="shared" si="2"/>
        <v>79.872963127660881</v>
      </c>
      <c r="AI16" s="72">
        <f t="shared" si="2"/>
        <v>78.770186934704086</v>
      </c>
      <c r="AJ16" s="72">
        <f t="shared" si="2"/>
        <v>78.072939908859624</v>
      </c>
      <c r="AK16" s="72">
        <f t="shared" si="2"/>
        <v>77.643921464982853</v>
      </c>
      <c r="AL16" s="72">
        <f t="shared" si="2"/>
        <v>74.059929457669455</v>
      </c>
      <c r="AM16" s="72">
        <f t="shared" si="2"/>
        <v>72.662244035045546</v>
      </c>
      <c r="AN16" s="72">
        <f t="shared" si="2"/>
        <v>73.443744579672952</v>
      </c>
      <c r="AO16" s="72">
        <f t="shared" si="2"/>
        <v>71.535634977022283</v>
      </c>
      <c r="AP16" s="72">
        <f t="shared" si="2"/>
        <v>76.530473506823625</v>
      </c>
      <c r="AQ16" s="72">
        <f t="shared" si="2"/>
        <v>70.175782417945143</v>
      </c>
      <c r="AR16" s="72">
        <f t="shared" si="2"/>
        <v>73.449753721613817</v>
      </c>
      <c r="AS16" s="72">
        <f t="shared" si="2"/>
        <v>69.915085091470232</v>
      </c>
      <c r="AT16" s="72">
        <f t="shared" si="2"/>
        <v>71.781948469102176</v>
      </c>
      <c r="AU16" s="72">
        <f t="shared" si="2"/>
        <v>70.151698138141782</v>
      </c>
      <c r="AV16" s="72">
        <f t="shared" si="2"/>
        <v>69.289279752453069</v>
      </c>
      <c r="AW16" s="72">
        <f t="shared" si="2"/>
        <v>69.022409666415243</v>
      </c>
      <c r="AX16" s="72">
        <f t="shared" si="2"/>
        <v>69.123399593764972</v>
      </c>
      <c r="AY16" s="72">
        <f t="shared" si="2"/>
        <v>68.19943039604594</v>
      </c>
      <c r="AZ16" s="72">
        <f t="shared" si="2"/>
        <v>72.31316803570688</v>
      </c>
      <c r="BA16" s="72">
        <f t="shared" si="2"/>
        <v>69.339480225705884</v>
      </c>
      <c r="BB16" s="72">
        <f t="shared" si="2"/>
        <v>73.160241975158542</v>
      </c>
      <c r="BC16" s="72">
        <f t="shared" si="2"/>
        <v>69.11225949210899</v>
      </c>
      <c r="BD16" s="72">
        <f t="shared" si="2"/>
        <v>69.384069952380671</v>
      </c>
      <c r="BE16" s="72">
        <f t="shared" si="2"/>
        <v>69.000749633052877</v>
      </c>
      <c r="BF16" s="72">
        <f t="shared" si="2"/>
        <v>69.730711832812773</v>
      </c>
      <c r="BG16" s="72">
        <f t="shared" si="2"/>
        <v>70.200854830056997</v>
      </c>
      <c r="BH16" s="72">
        <f t="shared" si="2"/>
        <v>66.774288473349571</v>
      </c>
      <c r="BI16" s="72">
        <f t="shared" si="2"/>
        <v>67.391563604240289</v>
      </c>
      <c r="BJ16" s="72">
        <f t="shared" si="2"/>
        <v>66.48119443003219</v>
      </c>
    </row>
    <row r="17" spans="1:254" s="72" customFormat="1" x14ac:dyDescent="0.3">
      <c r="A17" s="170"/>
    </row>
    <row r="18" spans="1:254" s="74" customFormat="1" x14ac:dyDescent="0.3">
      <c r="A18" s="74" t="s">
        <v>430</v>
      </c>
      <c r="B18" s="74">
        <v>474508.86666666664</v>
      </c>
      <c r="C18" s="74">
        <v>390845</v>
      </c>
      <c r="D18" s="74">
        <v>582751.875</v>
      </c>
      <c r="E18" s="74">
        <v>525521.66666666663</v>
      </c>
      <c r="F18" s="74">
        <v>567554.5</v>
      </c>
      <c r="G18" s="74">
        <v>637918.92307692312</v>
      </c>
      <c r="H18" s="74">
        <v>709292.5</v>
      </c>
      <c r="I18" s="74">
        <v>779879.8</v>
      </c>
      <c r="J18" s="74">
        <v>774794.15384615387</v>
      </c>
      <c r="K18" s="74">
        <v>946938.83333333337</v>
      </c>
      <c r="L18" s="74">
        <v>933121.70833333337</v>
      </c>
      <c r="M18" s="74">
        <v>1013480.3181818182</v>
      </c>
      <c r="N18" s="74">
        <v>904049</v>
      </c>
      <c r="O18" s="74">
        <v>739247.9615384615</v>
      </c>
      <c r="P18" s="74">
        <v>622556.03571428568</v>
      </c>
      <c r="Q18" s="74">
        <v>787621.71428571432</v>
      </c>
      <c r="R18" s="74">
        <v>809072.4375</v>
      </c>
      <c r="S18" s="74">
        <v>798776.21052631584</v>
      </c>
      <c r="T18" s="74">
        <v>861613.23529411759</v>
      </c>
      <c r="U18" s="74">
        <v>943932.47368421056</v>
      </c>
      <c r="V18" s="74">
        <v>997512.09756097558</v>
      </c>
      <c r="W18" s="74">
        <v>1183200.2</v>
      </c>
      <c r="X18" s="74">
        <v>1273341.923076923</v>
      </c>
      <c r="Y18" s="74">
        <v>1573865.25</v>
      </c>
      <c r="Z18" s="74">
        <v>1533163.5116279069</v>
      </c>
      <c r="AA18" s="74">
        <v>1578666.6363636365</v>
      </c>
      <c r="AB18" s="74">
        <v>1953906.0833333333</v>
      </c>
      <c r="AC18" s="74">
        <v>1995709.8709677418</v>
      </c>
      <c r="AD18" s="74">
        <v>2412832.3714285716</v>
      </c>
      <c r="AE18" s="74">
        <v>2566698.2682926827</v>
      </c>
      <c r="AF18" s="74">
        <v>2747563.6557377051</v>
      </c>
      <c r="AG18" s="74">
        <v>3387298.1935483869</v>
      </c>
      <c r="AH18" s="74">
        <v>3928093.5555555555</v>
      </c>
      <c r="AI18" s="74">
        <v>4668056.4074074076</v>
      </c>
      <c r="AJ18" s="74">
        <v>5620293</v>
      </c>
      <c r="AK18" s="74">
        <v>6210343.6746987952</v>
      </c>
      <c r="AL18" s="74">
        <v>6996599.4782608692</v>
      </c>
      <c r="AM18" s="74">
        <v>7406787.0447761193</v>
      </c>
      <c r="AN18" s="74">
        <v>8771501.615384616</v>
      </c>
      <c r="AO18" s="74">
        <v>9635653.8823529407</v>
      </c>
      <c r="AP18" s="74">
        <v>7759040</v>
      </c>
      <c r="AQ18" s="74">
        <v>10576876.282485876</v>
      </c>
      <c r="AR18" s="74">
        <v>10760712.174418604</v>
      </c>
      <c r="AS18" s="74">
        <v>12342456.743455498</v>
      </c>
      <c r="AT18" s="74">
        <v>14211389.283261802</v>
      </c>
      <c r="AU18" s="74">
        <v>14856578.714285715</v>
      </c>
      <c r="AV18" s="74">
        <v>33739.932862190813</v>
      </c>
      <c r="AW18" s="74">
        <v>31983.574803149604</v>
      </c>
      <c r="AX18" s="74">
        <v>36966.76282051282</v>
      </c>
      <c r="AY18" s="74">
        <v>49175.451219512193</v>
      </c>
      <c r="AZ18" s="74">
        <v>53482.092857142852</v>
      </c>
      <c r="BA18" s="74">
        <v>62743.651785714283</v>
      </c>
      <c r="BB18" s="74">
        <v>57091.234042553195</v>
      </c>
      <c r="BC18" s="74">
        <v>21627.288135593219</v>
      </c>
      <c r="BD18" s="74">
        <v>48642.955307262571</v>
      </c>
      <c r="BE18" s="74">
        <v>50578.111111111109</v>
      </c>
      <c r="BF18" s="74">
        <v>62528.962406015038</v>
      </c>
      <c r="BG18" s="74">
        <v>65007.264900662252</v>
      </c>
      <c r="BH18" s="74">
        <v>57605.515463917523</v>
      </c>
      <c r="BI18" s="74">
        <v>78491.824999999997</v>
      </c>
      <c r="BJ18" s="74">
        <v>62143.195488721802</v>
      </c>
    </row>
    <row r="19" spans="1:254" s="74" customFormat="1" x14ac:dyDescent="0.3">
      <c r="A19" s="74" t="s">
        <v>431</v>
      </c>
      <c r="B19" s="74">
        <f>B9-B18</f>
        <v>521923.13333333336</v>
      </c>
      <c r="C19" s="74">
        <f t="shared" ref="C19:BJ19" si="3">C9-C18</f>
        <v>437666</v>
      </c>
      <c r="D19" s="74">
        <f t="shared" si="3"/>
        <v>886830.125</v>
      </c>
      <c r="E19" s="74">
        <f t="shared" si="3"/>
        <v>486460.33333333337</v>
      </c>
      <c r="F19" s="74">
        <f t="shared" si="3"/>
        <v>487741.5</v>
      </c>
      <c r="G19" s="74">
        <f t="shared" si="3"/>
        <v>552906.07692307688</v>
      </c>
      <c r="H19" s="74">
        <f t="shared" si="3"/>
        <v>676532.5</v>
      </c>
      <c r="I19" s="74">
        <f t="shared" si="3"/>
        <v>658381.19999999995</v>
      </c>
      <c r="J19" s="74">
        <f t="shared" si="3"/>
        <v>668394.84615384613</v>
      </c>
      <c r="K19" s="74">
        <f t="shared" si="3"/>
        <v>838011.16666666663</v>
      </c>
      <c r="L19" s="74">
        <f t="shared" si="3"/>
        <v>1241610.2916666665</v>
      </c>
      <c r="M19" s="74">
        <f t="shared" si="3"/>
        <v>1025409.6818181818</v>
      </c>
      <c r="N19" s="74">
        <f t="shared" si="3"/>
        <v>1178335</v>
      </c>
      <c r="O19" s="74">
        <f t="shared" si="3"/>
        <v>749708.0384615385</v>
      </c>
      <c r="P19" s="74">
        <f t="shared" si="3"/>
        <v>661291.96428571432</v>
      </c>
      <c r="Q19" s="74">
        <f t="shared" si="3"/>
        <v>718800.28571428568</v>
      </c>
      <c r="R19" s="74">
        <f t="shared" si="3"/>
        <v>645377.5625</v>
      </c>
      <c r="S19" s="74">
        <f t="shared" si="3"/>
        <v>668578.78947368416</v>
      </c>
      <c r="T19" s="74">
        <f t="shared" si="3"/>
        <v>975332.76470588241</v>
      </c>
      <c r="U19" s="74">
        <f t="shared" si="3"/>
        <v>908423.52631578944</v>
      </c>
      <c r="V19" s="74">
        <f t="shared" si="3"/>
        <v>1004770.9024390244</v>
      </c>
      <c r="W19" s="74">
        <f t="shared" si="3"/>
        <v>1176227.8</v>
      </c>
      <c r="X19" s="74">
        <f t="shared" si="3"/>
        <v>953991.07692307699</v>
      </c>
      <c r="Y19" s="74">
        <f t="shared" si="3"/>
        <v>1543154.75</v>
      </c>
      <c r="Z19" s="74">
        <f t="shared" si="3"/>
        <v>1165118.4883720931</v>
      </c>
      <c r="AA19" s="74">
        <f t="shared" si="3"/>
        <v>1397495.3636363635</v>
      </c>
      <c r="AB19" s="74">
        <f t="shared" si="3"/>
        <v>1369082.9166666667</v>
      </c>
      <c r="AC19" s="74">
        <f t="shared" si="3"/>
        <v>1816134.1290322582</v>
      </c>
      <c r="AD19" s="74">
        <f t="shared" si="3"/>
        <v>1818067.6285714284</v>
      </c>
      <c r="AE19" s="74">
        <f t="shared" si="3"/>
        <v>2317003.7317073173</v>
      </c>
      <c r="AF19" s="74">
        <f t="shared" si="3"/>
        <v>2154788.3442622949</v>
      </c>
      <c r="AG19" s="74">
        <f t="shared" si="3"/>
        <v>2605491.8064516131</v>
      </c>
      <c r="AH19" s="74">
        <f t="shared" si="3"/>
        <v>3005514.4444444445</v>
      </c>
      <c r="AI19" s="74">
        <f t="shared" si="3"/>
        <v>3129910.5925925924</v>
      </c>
      <c r="AJ19" s="74">
        <f t="shared" si="3"/>
        <v>3628632</v>
      </c>
      <c r="AK19" s="74">
        <f t="shared" si="3"/>
        <v>3878497.3253012048</v>
      </c>
      <c r="AL19" s="74">
        <f t="shared" si="3"/>
        <v>3313238.5217391308</v>
      </c>
      <c r="AM19" s="74">
        <f t="shared" si="3"/>
        <v>3475681.9552238807</v>
      </c>
      <c r="AN19" s="74">
        <f t="shared" si="3"/>
        <v>4808916.384615384</v>
      </c>
      <c r="AO19" s="74">
        <f t="shared" si="3"/>
        <v>4331423.1176470593</v>
      </c>
      <c r="AP19" s="74">
        <f t="shared" si="3"/>
        <v>5253938</v>
      </c>
      <c r="AQ19" s="74">
        <f t="shared" si="3"/>
        <v>3538769.7175141238</v>
      </c>
      <c r="AR19" s="74">
        <f t="shared" si="3"/>
        <v>4828142.825581396</v>
      </c>
      <c r="AS19" s="74">
        <f t="shared" si="3"/>
        <v>4821337.2565445025</v>
      </c>
      <c r="AT19" s="74">
        <f t="shared" si="3"/>
        <v>4782901.716738198</v>
      </c>
      <c r="AU19" s="74">
        <f t="shared" si="3"/>
        <v>5063641.2857142854</v>
      </c>
      <c r="AV19" s="74">
        <f t="shared" si="3"/>
        <v>7195.0671378091865</v>
      </c>
      <c r="AW19" s="74">
        <f t="shared" si="3"/>
        <v>6426.4251968503959</v>
      </c>
      <c r="AX19" s="74">
        <f t="shared" si="3"/>
        <v>6850.2371794871797</v>
      </c>
      <c r="AY19" s="74">
        <f t="shared" si="3"/>
        <v>8535.5487804878067</v>
      </c>
      <c r="AZ19" s="74">
        <f t="shared" si="3"/>
        <v>10562.907142857148</v>
      </c>
      <c r="BA19" s="74">
        <f t="shared" si="3"/>
        <v>20635.348214285717</v>
      </c>
      <c r="BB19" s="74">
        <f t="shared" si="3"/>
        <v>23459.765957446805</v>
      </c>
      <c r="BC19" s="74">
        <f t="shared" si="3"/>
        <v>6907.7118644067814</v>
      </c>
      <c r="BD19" s="74">
        <f t="shared" si="3"/>
        <v>15723.044692737429</v>
      </c>
      <c r="BE19" s="74">
        <f t="shared" si="3"/>
        <v>15402.888888888891</v>
      </c>
      <c r="BF19" s="74">
        <f t="shared" si="3"/>
        <v>18031.037593984962</v>
      </c>
      <c r="BG19" s="74">
        <f t="shared" si="3"/>
        <v>18655.735099337748</v>
      </c>
      <c r="BH19" s="74">
        <f t="shared" si="3"/>
        <v>15906.484536082477</v>
      </c>
      <c r="BI19" s="74">
        <f t="shared" si="3"/>
        <v>20558.175000000003</v>
      </c>
      <c r="BJ19" s="74">
        <f t="shared" si="3"/>
        <v>14161.804511278198</v>
      </c>
    </row>
    <row r="20" spans="1:254" s="72" customFormat="1" x14ac:dyDescent="0.3">
      <c r="A20" s="170" t="s">
        <v>427</v>
      </c>
      <c r="B20" s="72">
        <f>(B19*100)/B9</f>
        <v>52.379202327236918</v>
      </c>
      <c r="C20" s="72">
        <f t="shared" ref="C20:BJ20" si="4">(C19*100)/C9</f>
        <v>52.825611247165092</v>
      </c>
      <c r="D20" s="72">
        <f t="shared" si="4"/>
        <v>60.345739468774113</v>
      </c>
      <c r="E20" s="72">
        <f t="shared" si="4"/>
        <v>48.070057899580561</v>
      </c>
      <c r="F20" s="72">
        <f t="shared" si="4"/>
        <v>46.218454348353447</v>
      </c>
      <c r="G20" s="72">
        <f t="shared" si="4"/>
        <v>46.430506323185767</v>
      </c>
      <c r="H20" s="72">
        <f t="shared" si="4"/>
        <v>48.818032579871193</v>
      </c>
      <c r="I20" s="72">
        <f t="shared" si="4"/>
        <v>45.776197783295238</v>
      </c>
      <c r="J20" s="72">
        <f t="shared" si="4"/>
        <v>46.313743117072413</v>
      </c>
      <c r="K20" s="72">
        <f t="shared" si="4"/>
        <v>46.948719385230206</v>
      </c>
      <c r="L20" s="72">
        <f t="shared" si="4"/>
        <v>57.092565505389473</v>
      </c>
      <c r="M20" s="72">
        <f t="shared" si="4"/>
        <v>50.292545542828783</v>
      </c>
      <c r="N20" s="72">
        <f t="shared" si="4"/>
        <v>56.585865046984608</v>
      </c>
      <c r="O20" s="72">
        <f t="shared" si="4"/>
        <v>50.351255407247663</v>
      </c>
      <c r="P20" s="72">
        <f t="shared" si="4"/>
        <v>51.508587020092278</v>
      </c>
      <c r="Q20" s="72">
        <f t="shared" si="4"/>
        <v>47.71573209328367</v>
      </c>
      <c r="R20" s="72">
        <f t="shared" si="4"/>
        <v>44.372619375021486</v>
      </c>
      <c r="S20" s="72">
        <f t="shared" si="4"/>
        <v>45.563533669335925</v>
      </c>
      <c r="T20" s="72">
        <f t="shared" si="4"/>
        <v>53.095342198729981</v>
      </c>
      <c r="U20" s="72">
        <f t="shared" si="4"/>
        <v>49.041519357822651</v>
      </c>
      <c r="V20" s="72">
        <f t="shared" si="4"/>
        <v>50.181263209997013</v>
      </c>
      <c r="W20" s="72">
        <f t="shared" si="4"/>
        <v>49.852243848932879</v>
      </c>
      <c r="X20" s="72">
        <f t="shared" si="4"/>
        <v>42.831093371448141</v>
      </c>
      <c r="Y20" s="72">
        <f t="shared" si="4"/>
        <v>49.507374030323838</v>
      </c>
      <c r="Z20" s="72">
        <f t="shared" si="4"/>
        <v>43.180011888012196</v>
      </c>
      <c r="AA20" s="72">
        <f t="shared" si="4"/>
        <v>46.956293495997983</v>
      </c>
      <c r="AB20" s="72">
        <f t="shared" si="4"/>
        <v>41.2003445291774</v>
      </c>
      <c r="AC20" s="72">
        <f t="shared" si="4"/>
        <v>47.644503002543075</v>
      </c>
      <c r="AD20" s="72">
        <f t="shared" si="4"/>
        <v>42.971179384325517</v>
      </c>
      <c r="AE20" s="72">
        <f t="shared" si="4"/>
        <v>47.443593644889006</v>
      </c>
      <c r="AF20" s="72">
        <f t="shared" si="4"/>
        <v>43.954174328206037</v>
      </c>
      <c r="AG20" s="72">
        <f t="shared" si="4"/>
        <v>43.477108432826995</v>
      </c>
      <c r="AH20" s="72">
        <f t="shared" si="4"/>
        <v>43.347048815630259</v>
      </c>
      <c r="AI20" s="72">
        <f t="shared" si="4"/>
        <v>40.137520363866535</v>
      </c>
      <c r="AJ20" s="72">
        <f t="shared" si="4"/>
        <v>39.233013566441507</v>
      </c>
      <c r="AK20" s="72">
        <f t="shared" si="4"/>
        <v>38.44343790630861</v>
      </c>
      <c r="AL20" s="72">
        <f t="shared" si="4"/>
        <v>32.136669089651363</v>
      </c>
      <c r="AM20" s="72">
        <f t="shared" si="4"/>
        <v>31.938358429726573</v>
      </c>
      <c r="AN20" s="72">
        <f t="shared" si="4"/>
        <v>35.410665449438923</v>
      </c>
      <c r="AO20" s="72">
        <f t="shared" si="4"/>
        <v>31.011664914907097</v>
      </c>
      <c r="AP20" s="72">
        <f t="shared" si="4"/>
        <v>40.374601417139104</v>
      </c>
      <c r="AQ20" s="72">
        <f t="shared" si="4"/>
        <v>25.069838939812772</v>
      </c>
      <c r="AR20" s="72">
        <f t="shared" si="4"/>
        <v>30.971760437706273</v>
      </c>
      <c r="AS20" s="72">
        <f t="shared" si="4"/>
        <v>28.090160348839554</v>
      </c>
      <c r="AT20" s="72">
        <f t="shared" si="4"/>
        <v>25.18073307784006</v>
      </c>
      <c r="AU20" s="72">
        <f t="shared" si="4"/>
        <v>25.41960523384925</v>
      </c>
      <c r="AV20" s="72">
        <f t="shared" si="4"/>
        <v>17.576809912811008</v>
      </c>
      <c r="AW20" s="72">
        <f t="shared" si="4"/>
        <v>16.7311252196053</v>
      </c>
      <c r="AX20" s="72">
        <f t="shared" si="4"/>
        <v>15.633743020944337</v>
      </c>
      <c r="AY20" s="72">
        <f t="shared" si="4"/>
        <v>14.790159207928829</v>
      </c>
      <c r="AZ20" s="72">
        <f t="shared" si="4"/>
        <v>16.492945808192907</v>
      </c>
      <c r="BA20" s="72">
        <f t="shared" si="4"/>
        <v>24.748855484337444</v>
      </c>
      <c r="BB20" s="72">
        <f t="shared" si="4"/>
        <v>29.124115104029503</v>
      </c>
      <c r="BC20" s="72">
        <f t="shared" si="4"/>
        <v>24.20785654251544</v>
      </c>
      <c r="BD20" s="72">
        <f t="shared" si="4"/>
        <v>24.427562211008027</v>
      </c>
      <c r="BE20" s="72">
        <f t="shared" si="4"/>
        <v>23.344430804154058</v>
      </c>
      <c r="BF20" s="72">
        <f t="shared" si="4"/>
        <v>22.382122137518571</v>
      </c>
      <c r="BG20" s="72">
        <f t="shared" si="4"/>
        <v>22.298668586277984</v>
      </c>
      <c r="BH20" s="72">
        <f t="shared" si="4"/>
        <v>21.637942833935245</v>
      </c>
      <c r="BI20" s="72">
        <f t="shared" si="4"/>
        <v>20.755350832912672</v>
      </c>
      <c r="BJ20" s="72">
        <f t="shared" si="4"/>
        <v>18.559471215881263</v>
      </c>
    </row>
    <row r="21" spans="1:254" s="207" customFormat="1" x14ac:dyDescent="0.3"/>
    <row r="22" spans="1:254" s="74" customFormat="1" x14ac:dyDescent="0.3">
      <c r="A22" s="74" t="s">
        <v>432</v>
      </c>
      <c r="B22" s="74">
        <f>B9-(B11+B15)</f>
        <v>5301.709113607998</v>
      </c>
      <c r="C22" s="74">
        <f t="shared" ref="C22:BJ22" si="5">C9-(C11+C15)</f>
        <v>108033.64968152868</v>
      </c>
      <c r="D22" s="74">
        <f t="shared" si="5"/>
        <v>140320.94403659506</v>
      </c>
      <c r="E22" s="74">
        <f t="shared" si="5"/>
        <v>139281.82213672437</v>
      </c>
      <c r="F22" s="74">
        <f t="shared" si="5"/>
        <v>153025.46703466133</v>
      </c>
      <c r="G22" s="74">
        <f t="shared" si="5"/>
        <v>152274.4809138506</v>
      </c>
      <c r="H22" s="74">
        <f t="shared" si="5"/>
        <v>178783.68724428001</v>
      </c>
      <c r="I22" s="74">
        <f t="shared" si="5"/>
        <v>194668.09750889661</v>
      </c>
      <c r="J22" s="74">
        <f t="shared" si="5"/>
        <v>205886.85775275598</v>
      </c>
      <c r="K22" s="74">
        <f t="shared" si="5"/>
        <v>213521.07087314641</v>
      </c>
      <c r="L22" s="74">
        <f t="shared" si="5"/>
        <v>244556.21316814679</v>
      </c>
      <c r="M22" s="74">
        <f t="shared" si="5"/>
        <v>262778.6248422605</v>
      </c>
      <c r="N22" s="74">
        <f t="shared" si="5"/>
        <v>235456.96058522491</v>
      </c>
      <c r="O22" s="74">
        <f t="shared" si="5"/>
        <v>206768.3676935425</v>
      </c>
      <c r="P22" s="74">
        <f t="shared" si="5"/>
        <v>179706.41280305455</v>
      </c>
      <c r="Q22" s="74">
        <f t="shared" si="5"/>
        <v>213310.8460201039</v>
      </c>
      <c r="R22" s="74">
        <f t="shared" si="5"/>
        <v>216438.31285133725</v>
      </c>
      <c r="S22" s="74">
        <f t="shared" si="5"/>
        <v>231418.48754568025</v>
      </c>
      <c r="T22" s="74">
        <f t="shared" si="5"/>
        <v>249771.30213133642</v>
      </c>
      <c r="U22" s="74">
        <f t="shared" si="5"/>
        <v>268994.22705752496</v>
      </c>
      <c r="V22" s="74">
        <f t="shared" si="5"/>
        <v>293446.29001604579</v>
      </c>
      <c r="W22" s="74">
        <f t="shared" si="5"/>
        <v>318182.80365462508</v>
      </c>
      <c r="X22" s="74">
        <f t="shared" si="5"/>
        <v>395547.33322722372</v>
      </c>
      <c r="Y22" s="74">
        <f t="shared" si="5"/>
        <v>491321.4912952329</v>
      </c>
      <c r="Z22" s="74">
        <f t="shared" si="5"/>
        <v>48220.995589701924</v>
      </c>
      <c r="AA22" s="74">
        <f t="shared" si="5"/>
        <v>499790.08403270133</v>
      </c>
      <c r="AB22" s="74">
        <f t="shared" si="5"/>
        <v>611831.89131575497</v>
      </c>
      <c r="AC22" s="74">
        <f t="shared" si="5"/>
        <v>615009.80533035146</v>
      </c>
      <c r="AD22" s="74">
        <f t="shared" si="5"/>
        <v>765672.86087898398</v>
      </c>
      <c r="AE22" s="74">
        <f t="shared" si="5"/>
        <v>810794.7937376285</v>
      </c>
      <c r="AF22" s="74">
        <f t="shared" si="5"/>
        <v>877936.93851084728</v>
      </c>
      <c r="AG22" s="74">
        <f t="shared" si="5"/>
        <v>1017465.3726311345</v>
      </c>
      <c r="AH22" s="74">
        <f t="shared" si="5"/>
        <v>1190999.9838761995</v>
      </c>
      <c r="AI22" s="74">
        <f t="shared" si="5"/>
        <v>1429032.8530029086</v>
      </c>
      <c r="AJ22" s="74">
        <f t="shared" si="5"/>
        <v>1751926.9060540302</v>
      </c>
      <c r="AK22" s="74">
        <f t="shared" si="5"/>
        <v>1953191.8771167304</v>
      </c>
      <c r="AL22" s="74">
        <f t="shared" si="5"/>
        <v>2265253.1880427133</v>
      </c>
      <c r="AM22" s="74">
        <f t="shared" si="5"/>
        <v>2554979.4865527228</v>
      </c>
      <c r="AN22" s="74">
        <f t="shared" si="5"/>
        <v>3118212.7430378925</v>
      </c>
      <c r="AO22" s="74">
        <f t="shared" si="5"/>
        <v>3456340.842877863</v>
      </c>
      <c r="AP22" s="74">
        <f t="shared" si="5"/>
        <v>2646883.5480974652</v>
      </c>
      <c r="AQ22" s="74">
        <f t="shared" si="5"/>
        <v>3707042.9063851815</v>
      </c>
      <c r="AR22" s="74">
        <f t="shared" si="5"/>
        <v>3635959.557922475</v>
      </c>
      <c r="AS22" s="74">
        <f t="shared" si="5"/>
        <v>4560069.8204310574</v>
      </c>
      <c r="AT22" s="74">
        <f t="shared" si="5"/>
        <v>4748091.7165133376</v>
      </c>
      <c r="AU22" s="74">
        <f t="shared" si="5"/>
        <v>5291699.5969769061</v>
      </c>
      <c r="AV22" s="74">
        <f t="shared" si="5"/>
        <v>11237.970781583241</v>
      </c>
      <c r="AW22" s="74">
        <f t="shared" si="5"/>
        <v>10704.172686650869</v>
      </c>
      <c r="AX22" s="74">
        <f t="shared" si="5"/>
        <v>12211.231903190321</v>
      </c>
      <c r="AY22" s="74">
        <f t="shared" si="5"/>
        <v>16635.550862068965</v>
      </c>
      <c r="AZ22" s="74">
        <f t="shared" si="5"/>
        <v>16162.308903794306</v>
      </c>
      <c r="BA22" s="74">
        <f t="shared" si="5"/>
        <v>23481.824521954994</v>
      </c>
      <c r="BB22" s="74">
        <f t="shared" si="5"/>
        <v>19676.779652597943</v>
      </c>
      <c r="BC22" s="74">
        <f t="shared" si="5"/>
        <v>7874.2213182420528</v>
      </c>
      <c r="BD22" s="74">
        <f t="shared" si="5"/>
        <v>17722.917760571509</v>
      </c>
      <c r="BE22" s="74">
        <f t="shared" si="5"/>
        <v>18146.968239666625</v>
      </c>
      <c r="BF22" s="74">
        <f t="shared" si="5"/>
        <v>21946.276640004595</v>
      </c>
      <c r="BG22" s="74">
        <f t="shared" si="5"/>
        <v>22379.902301790287</v>
      </c>
      <c r="BH22" s="74">
        <f t="shared" si="5"/>
        <v>21731.544096372862</v>
      </c>
      <c r="BI22" s="74">
        <f t="shared" si="5"/>
        <v>28827.272274187446</v>
      </c>
      <c r="BJ22" s="74">
        <f t="shared" si="5"/>
        <v>23056.579173068159</v>
      </c>
    </row>
    <row r="23" spans="1:254" s="72" customFormat="1" x14ac:dyDescent="0.3">
      <c r="A23" s="170" t="s">
        <v>427</v>
      </c>
      <c r="B23" s="72">
        <f>(B22*100)/B9</f>
        <v>0.53206933474717777</v>
      </c>
      <c r="C23" s="72">
        <f t="shared" ref="C23:BJ23" si="6">(C22*100)/C9</f>
        <v>13.039494910934033</v>
      </c>
      <c r="D23" s="72">
        <f t="shared" si="6"/>
        <v>9.5483575626671424</v>
      </c>
      <c r="E23" s="72">
        <f t="shared" si="6"/>
        <v>13.763270704095959</v>
      </c>
      <c r="F23" s="72">
        <f t="shared" si="6"/>
        <v>14.500715158084681</v>
      </c>
      <c r="G23" s="72">
        <f t="shared" si="6"/>
        <v>12.787309715016949</v>
      </c>
      <c r="H23" s="72">
        <f t="shared" si="6"/>
        <v>12.900884833530931</v>
      </c>
      <c r="I23" s="72">
        <f t="shared" si="6"/>
        <v>13.53496323051912</v>
      </c>
      <c r="J23" s="72">
        <f t="shared" si="6"/>
        <v>14.266104976739429</v>
      </c>
      <c r="K23" s="72">
        <f t="shared" si="6"/>
        <v>11.96229983322482</v>
      </c>
      <c r="L23" s="72">
        <f t="shared" si="6"/>
        <v>11.245349457687054</v>
      </c>
      <c r="M23" s="72">
        <f t="shared" si="6"/>
        <v>12.88831790053708</v>
      </c>
      <c r="N23" s="72">
        <f t="shared" si="6"/>
        <v>11.307086521276812</v>
      </c>
      <c r="O23" s="72">
        <f t="shared" si="6"/>
        <v>13.88680173850285</v>
      </c>
      <c r="P23" s="72">
        <f t="shared" si="6"/>
        <v>13.997483565270544</v>
      </c>
      <c r="Q23" s="72">
        <f t="shared" si="6"/>
        <v>14.160098964307739</v>
      </c>
      <c r="R23" s="72">
        <f t="shared" si="6"/>
        <v>14.881110581411342</v>
      </c>
      <c r="S23" s="72">
        <f t="shared" si="6"/>
        <v>15.771131562960582</v>
      </c>
      <c r="T23" s="72">
        <f t="shared" si="6"/>
        <v>13.59709551240681</v>
      </c>
      <c r="U23" s="72">
        <f t="shared" si="6"/>
        <v>14.521734864006971</v>
      </c>
      <c r="V23" s="72">
        <f t="shared" si="6"/>
        <v>14.655585150353161</v>
      </c>
      <c r="W23" s="72">
        <f t="shared" si="6"/>
        <v>13.485590730237375</v>
      </c>
      <c r="X23" s="72">
        <f t="shared" si="6"/>
        <v>17.758787447912987</v>
      </c>
      <c r="Y23" s="72">
        <f t="shared" si="6"/>
        <v>15.762538940886902</v>
      </c>
      <c r="Z23" s="72">
        <f t="shared" si="6"/>
        <v>1.7870999246817763</v>
      </c>
      <c r="AA23" s="72">
        <f t="shared" si="6"/>
        <v>16.793107499951326</v>
      </c>
      <c r="AB23" s="72">
        <f t="shared" si="6"/>
        <v>18.412094993867115</v>
      </c>
      <c r="AC23" s="72">
        <f t="shared" si="6"/>
        <v>16.134180867064639</v>
      </c>
      <c r="AD23" s="72">
        <f t="shared" si="6"/>
        <v>18.097162799380371</v>
      </c>
      <c r="AE23" s="72">
        <f t="shared" si="6"/>
        <v>16.60205298639492</v>
      </c>
      <c r="AF23" s="72">
        <f t="shared" si="6"/>
        <v>17.908484305305844</v>
      </c>
      <c r="AG23" s="72">
        <f t="shared" si="6"/>
        <v>16.978158297406289</v>
      </c>
      <c r="AH23" s="72">
        <f t="shared" si="6"/>
        <v>17.177203901290632</v>
      </c>
      <c r="AI23" s="72">
        <f t="shared" si="6"/>
        <v>18.325710444823741</v>
      </c>
      <c r="AJ23" s="72">
        <f t="shared" si="6"/>
        <v>18.941951697673296</v>
      </c>
      <c r="AK23" s="72">
        <f t="shared" si="6"/>
        <v>19.359923276784027</v>
      </c>
      <c r="AL23" s="72">
        <f t="shared" si="6"/>
        <v>21.971763164879153</v>
      </c>
      <c r="AM23" s="72">
        <f t="shared" si="6"/>
        <v>23.477939487378485</v>
      </c>
      <c r="AN23" s="72">
        <f t="shared" si="6"/>
        <v>22.961095476132567</v>
      </c>
      <c r="AO23" s="72">
        <f t="shared" si="6"/>
        <v>24.7463434394889</v>
      </c>
      <c r="AP23" s="72">
        <f t="shared" si="6"/>
        <v>20.340336763018158</v>
      </c>
      <c r="AQ23" s="72">
        <f t="shared" si="6"/>
        <v>26.261942998465543</v>
      </c>
      <c r="AR23" s="72">
        <f t="shared" si="6"/>
        <v>23.324096336276625</v>
      </c>
      <c r="AS23" s="72">
        <f t="shared" si="6"/>
        <v>26.567959394240326</v>
      </c>
      <c r="AT23" s="72">
        <f t="shared" si="6"/>
        <v>24.997467483852581</v>
      </c>
      <c r="AU23" s="72">
        <f t="shared" si="6"/>
        <v>26.56446363030582</v>
      </c>
      <c r="AV23" s="72">
        <f t="shared" si="6"/>
        <v>27.453208212002544</v>
      </c>
      <c r="AW23" s="72">
        <f t="shared" si="6"/>
        <v>27.86819236305876</v>
      </c>
      <c r="AX23" s="72">
        <f t="shared" si="6"/>
        <v>27.868708271196844</v>
      </c>
      <c r="AY23" s="72">
        <f t="shared" si="6"/>
        <v>28.825615328219861</v>
      </c>
      <c r="AZ23" s="72">
        <f t="shared" si="6"/>
        <v>25.235863695517693</v>
      </c>
      <c r="BA23" s="72">
        <f t="shared" si="6"/>
        <v>28.162756235928704</v>
      </c>
      <c r="BB23" s="72">
        <f t="shared" si="6"/>
        <v>24.427728585117432</v>
      </c>
      <c r="BC23" s="72">
        <f t="shared" si="6"/>
        <v>27.594958185533741</v>
      </c>
      <c r="BD23" s="72">
        <f t="shared" si="6"/>
        <v>27.53459553269041</v>
      </c>
      <c r="BE23" s="72">
        <f t="shared" si="6"/>
        <v>27.503324047326689</v>
      </c>
      <c r="BF23" s="72">
        <f t="shared" si="6"/>
        <v>27.242150744792198</v>
      </c>
      <c r="BG23" s="72">
        <f t="shared" si="6"/>
        <v>26.750059526660873</v>
      </c>
      <c r="BH23" s="72">
        <f t="shared" si="6"/>
        <v>29.561900229041331</v>
      </c>
      <c r="BI23" s="72">
        <f t="shared" si="6"/>
        <v>29.103757974949463</v>
      </c>
      <c r="BJ23" s="72">
        <f t="shared" si="6"/>
        <v>30.216341226745506</v>
      </c>
    </row>
    <row r="25" spans="1:254" ht="15.6" x14ac:dyDescent="0.3">
      <c r="A25" s="210" t="s">
        <v>382</v>
      </c>
    </row>
    <row r="26" spans="1:254" s="213" customFormat="1" ht="14.4" customHeight="1" x14ac:dyDescent="0.25">
      <c r="A26" s="148" t="s">
        <v>255</v>
      </c>
      <c r="B26" s="148"/>
      <c r="C26" s="316">
        <v>7</v>
      </c>
      <c r="D26" s="316"/>
      <c r="E26" s="316"/>
      <c r="F26" s="316"/>
      <c r="G26" s="316">
        <v>7</v>
      </c>
      <c r="H26" s="316"/>
      <c r="I26" s="316"/>
      <c r="J26" s="316"/>
      <c r="K26" s="316">
        <v>7</v>
      </c>
      <c r="L26" s="316"/>
      <c r="M26" s="316"/>
      <c r="N26" s="316"/>
      <c r="O26" s="316">
        <v>8</v>
      </c>
      <c r="P26" s="316"/>
      <c r="Q26" s="316"/>
      <c r="R26" s="316"/>
      <c r="S26" s="316">
        <v>8</v>
      </c>
      <c r="T26" s="316"/>
      <c r="U26" s="316"/>
      <c r="V26" s="316"/>
      <c r="W26" s="316">
        <v>9</v>
      </c>
      <c r="X26" s="316"/>
      <c r="Y26" s="316"/>
      <c r="Z26" s="316"/>
      <c r="AA26" s="316">
        <v>9</v>
      </c>
      <c r="AB26" s="316"/>
      <c r="AC26" s="316"/>
      <c r="AD26" s="316"/>
      <c r="AE26" s="316">
        <v>9</v>
      </c>
      <c r="AF26" s="316"/>
      <c r="AG26" s="316"/>
      <c r="AH26" s="316"/>
      <c r="AI26" s="316">
        <v>10</v>
      </c>
      <c r="AJ26" s="316"/>
      <c r="AK26" s="316"/>
      <c r="AL26" s="316"/>
      <c r="AN26" s="316">
        <v>12</v>
      </c>
      <c r="AO26" s="316"/>
      <c r="AP26" s="316"/>
      <c r="AQ26" s="316"/>
      <c r="AR26" s="316">
        <v>12</v>
      </c>
      <c r="AS26" s="316"/>
      <c r="AT26" s="316"/>
      <c r="AU26" s="316"/>
      <c r="AV26" s="316">
        <v>13</v>
      </c>
      <c r="AW26" s="316"/>
      <c r="AX26" s="316"/>
      <c r="AY26" s="316"/>
      <c r="AZ26" s="316">
        <v>14</v>
      </c>
      <c r="BA26" s="316"/>
      <c r="BB26" s="316"/>
      <c r="BC26" s="316"/>
      <c r="BD26" s="316">
        <v>15</v>
      </c>
      <c r="BE26" s="316"/>
      <c r="BF26" s="316"/>
      <c r="BG26" s="316"/>
      <c r="BH26" s="316">
        <v>16</v>
      </c>
      <c r="BI26" s="316"/>
      <c r="BJ26" s="316"/>
      <c r="BK26" s="316"/>
      <c r="BL26" s="316">
        <v>17</v>
      </c>
      <c r="BM26" s="316"/>
      <c r="BN26" s="316"/>
      <c r="BO26" s="316"/>
      <c r="BP26" s="316">
        <v>18</v>
      </c>
      <c r="BQ26" s="316"/>
      <c r="BR26" s="316"/>
      <c r="BS26" s="316"/>
      <c r="BT26" s="316">
        <v>19</v>
      </c>
      <c r="BU26" s="316"/>
      <c r="BV26" s="316"/>
      <c r="BW26" s="316"/>
      <c r="BX26" s="316">
        <v>20</v>
      </c>
      <c r="BY26" s="316"/>
      <c r="BZ26" s="316"/>
      <c r="CA26" s="316"/>
      <c r="CB26" s="316">
        <v>21</v>
      </c>
      <c r="CC26" s="316"/>
      <c r="CD26" s="316"/>
      <c r="CE26" s="316"/>
      <c r="CF26" s="316">
        <v>22</v>
      </c>
      <c r="CG26" s="316"/>
      <c r="CH26" s="316"/>
      <c r="CI26" s="316"/>
      <c r="CJ26" s="316">
        <v>23</v>
      </c>
      <c r="CK26" s="316"/>
      <c r="CL26" s="316"/>
      <c r="CM26" s="316"/>
      <c r="CO26" s="316">
        <v>23</v>
      </c>
      <c r="CP26" s="316"/>
      <c r="CQ26" s="316"/>
      <c r="CR26" s="316"/>
      <c r="CS26" s="316">
        <v>23</v>
      </c>
      <c r="CT26" s="316"/>
      <c r="CU26" s="316"/>
      <c r="CV26" s="316"/>
      <c r="CW26" s="316">
        <v>24</v>
      </c>
      <c r="CX26" s="316"/>
      <c r="CY26" s="316"/>
      <c r="CZ26" s="316"/>
      <c r="DA26" s="316">
        <v>25</v>
      </c>
      <c r="DB26" s="316"/>
      <c r="DC26" s="316"/>
      <c r="DD26" s="316"/>
      <c r="DE26" s="316">
        <v>26</v>
      </c>
      <c r="DF26" s="316"/>
      <c r="DG26" s="316"/>
      <c r="DH26" s="316"/>
      <c r="DI26" s="316">
        <v>27</v>
      </c>
      <c r="DJ26" s="316"/>
      <c r="DK26" s="316"/>
      <c r="DL26" s="316"/>
      <c r="DM26" s="316">
        <v>28</v>
      </c>
      <c r="DN26" s="316"/>
      <c r="DO26" s="316"/>
      <c r="DP26" s="316"/>
      <c r="DQ26" s="316">
        <v>29</v>
      </c>
      <c r="DR26" s="316"/>
      <c r="DS26" s="316"/>
      <c r="DT26" s="316"/>
      <c r="DU26" s="316">
        <v>29</v>
      </c>
      <c r="DV26" s="316"/>
      <c r="DW26" s="316"/>
      <c r="DX26" s="316"/>
      <c r="DY26" s="316">
        <v>30</v>
      </c>
      <c r="DZ26" s="316"/>
      <c r="EA26" s="316"/>
      <c r="EB26" s="316"/>
      <c r="EC26" s="316">
        <v>31</v>
      </c>
      <c r="ED26" s="316"/>
      <c r="EE26" s="316"/>
      <c r="EF26" s="316"/>
      <c r="EG26" s="316">
        <v>32</v>
      </c>
      <c r="EH26" s="316"/>
      <c r="EI26" s="316"/>
      <c r="EJ26" s="316"/>
      <c r="EK26" s="316">
        <v>33</v>
      </c>
      <c r="EL26" s="316"/>
      <c r="EM26" s="316"/>
      <c r="EN26" s="316"/>
      <c r="EO26" s="316">
        <v>34</v>
      </c>
      <c r="EP26" s="316"/>
      <c r="EQ26" s="316"/>
      <c r="ER26" s="316"/>
      <c r="ET26" s="316">
        <v>35</v>
      </c>
      <c r="EU26" s="316"/>
      <c r="EV26" s="316"/>
      <c r="EW26" s="316"/>
      <c r="EX26" s="316">
        <v>36</v>
      </c>
      <c r="EY26" s="316"/>
      <c r="EZ26" s="316"/>
      <c r="FA26" s="316"/>
      <c r="FC26" s="316">
        <v>37</v>
      </c>
      <c r="FD26" s="316"/>
      <c r="FE26" s="316"/>
      <c r="FF26" s="316"/>
      <c r="FG26" s="316">
        <v>38</v>
      </c>
      <c r="FH26" s="316"/>
      <c r="FI26" s="316"/>
      <c r="FJ26" s="316"/>
      <c r="FK26" s="316">
        <v>39</v>
      </c>
      <c r="FL26" s="316"/>
      <c r="FM26" s="316"/>
      <c r="FN26" s="316"/>
      <c r="FO26" s="316" t="s">
        <v>59</v>
      </c>
      <c r="FP26" s="316"/>
      <c r="FQ26" s="316"/>
      <c r="FR26" s="316"/>
      <c r="FS26" s="316" t="s">
        <v>60</v>
      </c>
      <c r="FT26" s="316"/>
      <c r="FU26" s="316"/>
      <c r="FV26" s="316"/>
      <c r="FW26" s="316" t="s">
        <v>61</v>
      </c>
      <c r="FX26" s="316"/>
      <c r="FY26" s="316"/>
      <c r="FZ26" s="316"/>
      <c r="GA26" s="316" t="s">
        <v>62</v>
      </c>
      <c r="GB26" s="316"/>
      <c r="GC26" s="316"/>
      <c r="GD26" s="316"/>
      <c r="GF26" s="316" t="s">
        <v>63</v>
      </c>
      <c r="GG26" s="316"/>
      <c r="GH26" s="316"/>
      <c r="GI26" s="316"/>
      <c r="GJ26" s="150"/>
      <c r="GK26" s="316" t="s">
        <v>64</v>
      </c>
      <c r="GL26" s="316"/>
      <c r="GM26" s="316"/>
      <c r="GN26" s="316"/>
      <c r="GO26" s="316" t="s">
        <v>65</v>
      </c>
      <c r="GP26" s="316"/>
      <c r="GQ26" s="316"/>
      <c r="GR26" s="316"/>
      <c r="GS26" s="316" t="s">
        <v>66</v>
      </c>
      <c r="GT26" s="316"/>
      <c r="GU26" s="316"/>
      <c r="GV26" s="316"/>
      <c r="GW26" s="316" t="s">
        <v>67</v>
      </c>
      <c r="GX26" s="316"/>
      <c r="GY26" s="316"/>
      <c r="GZ26" s="316"/>
      <c r="HA26" s="316" t="s">
        <v>68</v>
      </c>
      <c r="HB26" s="316"/>
      <c r="HC26" s="316"/>
      <c r="HD26" s="316"/>
      <c r="HF26" s="316" t="s">
        <v>69</v>
      </c>
      <c r="HG26" s="316"/>
      <c r="HH26" s="316"/>
      <c r="HI26" s="316"/>
      <c r="HJ26" s="316" t="s">
        <v>70</v>
      </c>
      <c r="HK26" s="316"/>
      <c r="HL26" s="316"/>
      <c r="HM26" s="316"/>
      <c r="HN26" s="316" t="s">
        <v>71</v>
      </c>
      <c r="HO26" s="316"/>
      <c r="HP26" s="316"/>
      <c r="HQ26" s="316"/>
      <c r="HS26" s="316" t="s">
        <v>72</v>
      </c>
      <c r="HT26" s="316"/>
      <c r="HU26" s="316"/>
      <c r="HV26" s="316"/>
      <c r="HW26" s="316" t="s">
        <v>73</v>
      </c>
      <c r="HX26" s="316"/>
      <c r="HY26" s="316"/>
      <c r="HZ26" s="316"/>
      <c r="IA26" s="316" t="s">
        <v>74</v>
      </c>
      <c r="IB26" s="316"/>
      <c r="IC26" s="316"/>
      <c r="ID26" s="316"/>
      <c r="IE26" s="316" t="s">
        <v>75</v>
      </c>
      <c r="IF26" s="316"/>
      <c r="IG26" s="316"/>
      <c r="IH26" s="316"/>
      <c r="II26" s="316" t="s">
        <v>76</v>
      </c>
      <c r="IJ26" s="316"/>
      <c r="IK26" s="316"/>
      <c r="IL26" s="316"/>
      <c r="IM26" s="316" t="s">
        <v>77</v>
      </c>
      <c r="IN26" s="316"/>
      <c r="IO26" s="316"/>
      <c r="IP26" s="316"/>
      <c r="IQ26" s="316" t="s">
        <v>78</v>
      </c>
      <c r="IR26" s="316"/>
      <c r="IS26" s="316"/>
      <c r="IT26" s="316"/>
    </row>
    <row r="27" spans="1:254" s="211" customFormat="1" ht="14.4" customHeight="1" x14ac:dyDescent="0.3">
      <c r="A27" s="152" t="s">
        <v>355</v>
      </c>
      <c r="B27" s="151"/>
      <c r="C27" s="317" t="s">
        <v>83</v>
      </c>
      <c r="D27" s="317"/>
      <c r="E27" s="317"/>
      <c r="F27" s="317"/>
      <c r="G27" s="317" t="s">
        <v>84</v>
      </c>
      <c r="H27" s="317"/>
      <c r="I27" s="317"/>
      <c r="J27" s="317"/>
      <c r="K27" s="317" t="s">
        <v>85</v>
      </c>
      <c r="L27" s="317"/>
      <c r="M27" s="317"/>
      <c r="N27" s="317"/>
      <c r="O27" s="317" t="s">
        <v>86</v>
      </c>
      <c r="P27" s="317"/>
      <c r="Q27" s="317"/>
      <c r="R27" s="317"/>
      <c r="S27" s="317" t="s">
        <v>87</v>
      </c>
      <c r="T27" s="317"/>
      <c r="U27" s="317"/>
      <c r="V27" s="317"/>
      <c r="W27" s="317" t="s">
        <v>88</v>
      </c>
      <c r="X27" s="317"/>
      <c r="Y27" s="317"/>
      <c r="Z27" s="317"/>
      <c r="AA27" s="317" t="s">
        <v>89</v>
      </c>
      <c r="AB27" s="317"/>
      <c r="AC27" s="317"/>
      <c r="AD27" s="317"/>
      <c r="AE27" s="317" t="s">
        <v>90</v>
      </c>
      <c r="AF27" s="317"/>
      <c r="AG27" s="317"/>
      <c r="AH27" s="317"/>
      <c r="AI27" s="317" t="s">
        <v>91</v>
      </c>
      <c r="AJ27" s="317"/>
      <c r="AK27" s="317"/>
      <c r="AL27" s="317"/>
      <c r="AM27" s="152" t="s">
        <v>92</v>
      </c>
      <c r="AN27" s="317" t="s">
        <v>93</v>
      </c>
      <c r="AO27" s="317"/>
      <c r="AP27" s="317"/>
      <c r="AQ27" s="317"/>
      <c r="AR27" s="317" t="s">
        <v>94</v>
      </c>
      <c r="AS27" s="317"/>
      <c r="AT27" s="317"/>
      <c r="AU27" s="317"/>
      <c r="AV27" s="317" t="s">
        <v>95</v>
      </c>
      <c r="AW27" s="317"/>
      <c r="AX27" s="317"/>
      <c r="AY27" s="317"/>
      <c r="AZ27" s="317" t="s">
        <v>96</v>
      </c>
      <c r="BA27" s="317"/>
      <c r="BB27" s="317"/>
      <c r="BC27" s="317"/>
      <c r="BD27" s="317" t="s">
        <v>97</v>
      </c>
      <c r="BE27" s="317"/>
      <c r="BF27" s="317"/>
      <c r="BG27" s="317"/>
      <c r="BH27" s="317" t="s">
        <v>98</v>
      </c>
      <c r="BI27" s="317"/>
      <c r="BJ27" s="317"/>
      <c r="BK27" s="317"/>
      <c r="BL27" s="317" t="s">
        <v>99</v>
      </c>
      <c r="BM27" s="317"/>
      <c r="BN27" s="317"/>
      <c r="BO27" s="317"/>
      <c r="BP27" s="317" t="s">
        <v>100</v>
      </c>
      <c r="BQ27" s="317"/>
      <c r="BR27" s="317"/>
      <c r="BS27" s="317"/>
      <c r="BT27" s="317" t="s">
        <v>101</v>
      </c>
      <c r="BU27" s="317"/>
      <c r="BV27" s="317"/>
      <c r="BW27" s="317"/>
      <c r="BX27" s="317" t="s">
        <v>102</v>
      </c>
      <c r="BY27" s="317"/>
      <c r="BZ27" s="317"/>
      <c r="CA27" s="317"/>
      <c r="CB27" s="317" t="s">
        <v>103</v>
      </c>
      <c r="CC27" s="317"/>
      <c r="CD27" s="317"/>
      <c r="CE27" s="317"/>
      <c r="CF27" s="317" t="s">
        <v>104</v>
      </c>
      <c r="CG27" s="317"/>
      <c r="CH27" s="317"/>
      <c r="CI27" s="317"/>
      <c r="CJ27" s="317" t="s">
        <v>105</v>
      </c>
      <c r="CK27" s="317"/>
      <c r="CL27" s="317"/>
      <c r="CM27" s="317"/>
      <c r="CN27" s="152"/>
      <c r="CO27" s="317" t="s">
        <v>106</v>
      </c>
      <c r="CP27" s="317"/>
      <c r="CQ27" s="317"/>
      <c r="CR27" s="317"/>
      <c r="CS27" s="317" t="s">
        <v>107</v>
      </c>
      <c r="CT27" s="317"/>
      <c r="CU27" s="317"/>
      <c r="CV27" s="317"/>
      <c r="CW27" s="317" t="s">
        <v>108</v>
      </c>
      <c r="CX27" s="317"/>
      <c r="CY27" s="317"/>
      <c r="CZ27" s="317"/>
      <c r="DA27" s="317" t="s">
        <v>109</v>
      </c>
      <c r="DB27" s="317"/>
      <c r="DC27" s="317"/>
      <c r="DD27" s="317"/>
      <c r="DE27" s="317" t="s">
        <v>110</v>
      </c>
      <c r="DF27" s="317"/>
      <c r="DG27" s="317"/>
      <c r="DH27" s="317"/>
      <c r="DI27" s="317" t="s">
        <v>111</v>
      </c>
      <c r="DJ27" s="317"/>
      <c r="DK27" s="317"/>
      <c r="DL27" s="317"/>
      <c r="DM27" s="317" t="s">
        <v>112</v>
      </c>
      <c r="DN27" s="317"/>
      <c r="DO27" s="317"/>
      <c r="DP27" s="317"/>
      <c r="DQ27" s="317" t="s">
        <v>113</v>
      </c>
      <c r="DR27" s="317"/>
      <c r="DS27" s="317"/>
      <c r="DT27" s="317"/>
      <c r="DU27" s="317" t="s">
        <v>114</v>
      </c>
      <c r="DV27" s="317"/>
      <c r="DW27" s="317"/>
      <c r="DX27" s="317"/>
      <c r="DY27" s="317" t="s">
        <v>167</v>
      </c>
      <c r="DZ27" s="317"/>
      <c r="EA27" s="317"/>
      <c r="EB27" s="317"/>
      <c r="EC27" s="317" t="s">
        <v>116</v>
      </c>
      <c r="ED27" s="317"/>
      <c r="EE27" s="317"/>
      <c r="EF27" s="317"/>
      <c r="EG27" s="317" t="s">
        <v>117</v>
      </c>
      <c r="EH27" s="317"/>
      <c r="EI27" s="317"/>
      <c r="EJ27" s="317"/>
      <c r="EK27" s="317" t="s">
        <v>118</v>
      </c>
      <c r="EL27" s="317"/>
      <c r="EM27" s="317"/>
      <c r="EN27" s="317"/>
      <c r="EO27" s="317" t="s">
        <v>119</v>
      </c>
      <c r="EP27" s="317"/>
      <c r="EQ27" s="317"/>
      <c r="ER27" s="317"/>
      <c r="ES27" s="214"/>
      <c r="ET27" s="317" t="s">
        <v>120</v>
      </c>
      <c r="EU27" s="317"/>
      <c r="EV27" s="317"/>
      <c r="EW27" s="317"/>
      <c r="EX27" s="317" t="s">
        <v>121</v>
      </c>
      <c r="EY27" s="317"/>
      <c r="EZ27" s="317"/>
      <c r="FA27" s="317"/>
      <c r="FB27" s="214"/>
      <c r="FC27" s="317" t="s">
        <v>122</v>
      </c>
      <c r="FD27" s="317"/>
      <c r="FE27" s="317"/>
      <c r="FF27" s="317"/>
      <c r="FG27" s="315" t="s">
        <v>123</v>
      </c>
      <c r="FH27" s="315"/>
      <c r="FI27" s="315"/>
      <c r="FJ27" s="315"/>
      <c r="FK27" s="315" t="s">
        <v>124</v>
      </c>
      <c r="FL27" s="315"/>
      <c r="FM27" s="315"/>
      <c r="FN27" s="315"/>
      <c r="FO27" s="315" t="s">
        <v>125</v>
      </c>
      <c r="FP27" s="315"/>
      <c r="FQ27" s="315"/>
      <c r="FR27" s="315"/>
      <c r="FS27" s="315" t="s">
        <v>126</v>
      </c>
      <c r="FT27" s="315"/>
      <c r="FU27" s="315"/>
      <c r="FV27" s="315"/>
      <c r="FW27" s="315" t="s">
        <v>127</v>
      </c>
      <c r="FX27" s="315"/>
      <c r="FY27" s="315"/>
      <c r="FZ27" s="315"/>
      <c r="GA27" s="315" t="s">
        <v>128</v>
      </c>
      <c r="GB27" s="315"/>
      <c r="GC27" s="315"/>
      <c r="GD27" s="315"/>
      <c r="GE27" s="212"/>
      <c r="GF27" s="315" t="s">
        <v>129</v>
      </c>
      <c r="GG27" s="315"/>
      <c r="GH27" s="315"/>
      <c r="GI27" s="315"/>
      <c r="GJ27" s="212"/>
      <c r="GK27" s="315" t="s">
        <v>130</v>
      </c>
      <c r="GL27" s="315"/>
      <c r="GM27" s="315"/>
      <c r="GN27" s="315"/>
      <c r="GO27" s="315" t="s">
        <v>131</v>
      </c>
      <c r="GP27" s="315"/>
      <c r="GQ27" s="315"/>
      <c r="GR27" s="315"/>
      <c r="GS27" s="315" t="s">
        <v>132</v>
      </c>
      <c r="GT27" s="315"/>
      <c r="GU27" s="315"/>
      <c r="GV27" s="315"/>
      <c r="GW27" s="315" t="s">
        <v>133</v>
      </c>
      <c r="GX27" s="315"/>
      <c r="GY27" s="315"/>
      <c r="GZ27" s="315"/>
      <c r="HA27" s="315" t="s">
        <v>134</v>
      </c>
      <c r="HB27" s="315"/>
      <c r="HC27" s="315"/>
      <c r="HD27" s="315"/>
      <c r="HF27" s="315" t="s">
        <v>135</v>
      </c>
      <c r="HG27" s="315"/>
      <c r="HH27" s="315"/>
      <c r="HI27" s="315"/>
      <c r="HJ27" s="315" t="s">
        <v>136</v>
      </c>
      <c r="HK27" s="315"/>
      <c r="HL27" s="315"/>
      <c r="HM27" s="315"/>
      <c r="HN27" s="315" t="s">
        <v>137</v>
      </c>
      <c r="HO27" s="315"/>
      <c r="HP27" s="315"/>
      <c r="HQ27" s="315"/>
      <c r="HR27" s="212"/>
      <c r="HS27" s="315" t="s">
        <v>138</v>
      </c>
      <c r="HT27" s="315"/>
      <c r="HU27" s="315"/>
      <c r="HV27" s="315"/>
      <c r="HW27" s="315" t="s">
        <v>139</v>
      </c>
      <c r="HX27" s="315"/>
      <c r="HY27" s="315"/>
      <c r="HZ27" s="315"/>
      <c r="IA27" s="315" t="s">
        <v>140</v>
      </c>
      <c r="IB27" s="315"/>
      <c r="IC27" s="315"/>
      <c r="ID27" s="315"/>
      <c r="IE27" s="315" t="s">
        <v>141</v>
      </c>
      <c r="IF27" s="315"/>
      <c r="IG27" s="315"/>
      <c r="IH27" s="315"/>
      <c r="II27" s="315" t="s">
        <v>142</v>
      </c>
      <c r="IJ27" s="315"/>
      <c r="IK27" s="315"/>
      <c r="IL27" s="315"/>
      <c r="IM27" s="315" t="s">
        <v>143</v>
      </c>
      <c r="IN27" s="315"/>
      <c r="IO27" s="315"/>
      <c r="IP27" s="315"/>
      <c r="IQ27" s="315" t="s">
        <v>144</v>
      </c>
      <c r="IR27" s="315"/>
      <c r="IS27" s="315"/>
      <c r="IT27" s="315"/>
    </row>
    <row r="28" spans="1:254" s="211" customFormat="1" ht="41.4" x14ac:dyDescent="0.3">
      <c r="B28" s="162" t="s">
        <v>257</v>
      </c>
      <c r="C28" s="124" t="s">
        <v>261</v>
      </c>
      <c r="D28" s="154" t="s">
        <v>384</v>
      </c>
      <c r="E28" s="209" t="s">
        <v>258</v>
      </c>
      <c r="F28" s="154" t="s">
        <v>384</v>
      </c>
      <c r="G28" s="171" t="s">
        <v>261</v>
      </c>
      <c r="H28" s="154" t="s">
        <v>384</v>
      </c>
      <c r="I28" s="209" t="s">
        <v>258</v>
      </c>
      <c r="J28" s="154" t="s">
        <v>384</v>
      </c>
      <c r="K28" s="154" t="s">
        <v>261</v>
      </c>
      <c r="L28" s="154" t="s">
        <v>384</v>
      </c>
      <c r="M28" s="209" t="s">
        <v>258</v>
      </c>
      <c r="N28" s="154" t="s">
        <v>384</v>
      </c>
      <c r="O28" s="171" t="s">
        <v>261</v>
      </c>
      <c r="P28" s="154" t="s">
        <v>384</v>
      </c>
      <c r="Q28" s="209" t="s">
        <v>258</v>
      </c>
      <c r="R28" s="154" t="s">
        <v>384</v>
      </c>
      <c r="S28" s="124" t="s">
        <v>261</v>
      </c>
      <c r="T28" s="154" t="s">
        <v>384</v>
      </c>
      <c r="U28" s="209" t="s">
        <v>258</v>
      </c>
      <c r="V28" s="154" t="s">
        <v>384</v>
      </c>
      <c r="W28" s="124" t="s">
        <v>261</v>
      </c>
      <c r="X28" s="154" t="s">
        <v>384</v>
      </c>
      <c r="Y28" s="209" t="s">
        <v>258</v>
      </c>
      <c r="Z28" s="154" t="s">
        <v>384</v>
      </c>
      <c r="AA28" s="124" t="s">
        <v>261</v>
      </c>
      <c r="AB28" s="154" t="s">
        <v>384</v>
      </c>
      <c r="AC28" s="209" t="s">
        <v>258</v>
      </c>
      <c r="AD28" s="154" t="s">
        <v>384</v>
      </c>
      <c r="AE28" s="124" t="s">
        <v>261</v>
      </c>
      <c r="AF28" s="154" t="s">
        <v>384</v>
      </c>
      <c r="AG28" s="209" t="s">
        <v>258</v>
      </c>
      <c r="AH28" s="154" t="s">
        <v>384</v>
      </c>
      <c r="AI28" s="124" t="s">
        <v>261</v>
      </c>
      <c r="AJ28" s="154" t="s">
        <v>384</v>
      </c>
      <c r="AK28" s="209" t="s">
        <v>258</v>
      </c>
      <c r="AL28" s="154" t="s">
        <v>384</v>
      </c>
      <c r="AM28" s="156" t="s">
        <v>30</v>
      </c>
      <c r="AN28" s="124" t="s">
        <v>261</v>
      </c>
      <c r="AO28" s="154" t="s">
        <v>384</v>
      </c>
      <c r="AP28" s="209" t="s">
        <v>258</v>
      </c>
      <c r="AQ28" s="154" t="s">
        <v>384</v>
      </c>
      <c r="AR28" s="124" t="s">
        <v>261</v>
      </c>
      <c r="AS28" s="154" t="s">
        <v>384</v>
      </c>
      <c r="AT28" s="209" t="s">
        <v>258</v>
      </c>
      <c r="AU28" s="154" t="s">
        <v>384</v>
      </c>
      <c r="AV28" s="124" t="s">
        <v>261</v>
      </c>
      <c r="AW28" s="154" t="s">
        <v>384</v>
      </c>
      <c r="AX28" s="209" t="s">
        <v>258</v>
      </c>
      <c r="AY28" s="154" t="s">
        <v>384</v>
      </c>
      <c r="AZ28" s="124" t="s">
        <v>261</v>
      </c>
      <c r="BA28" s="154" t="s">
        <v>384</v>
      </c>
      <c r="BB28" s="209" t="s">
        <v>258</v>
      </c>
      <c r="BC28" s="154" t="s">
        <v>384</v>
      </c>
      <c r="BD28" s="124" t="s">
        <v>261</v>
      </c>
      <c r="BE28" s="154" t="s">
        <v>384</v>
      </c>
      <c r="BF28" s="209" t="s">
        <v>258</v>
      </c>
      <c r="BG28" s="154" t="s">
        <v>384</v>
      </c>
      <c r="BH28" s="124" t="s">
        <v>261</v>
      </c>
      <c r="BI28" s="154" t="s">
        <v>384</v>
      </c>
      <c r="BJ28" s="209" t="s">
        <v>258</v>
      </c>
      <c r="BK28" s="154" t="s">
        <v>384</v>
      </c>
      <c r="BL28" s="124" t="s">
        <v>261</v>
      </c>
      <c r="BM28" s="154" t="s">
        <v>384</v>
      </c>
      <c r="BN28" s="209" t="s">
        <v>258</v>
      </c>
      <c r="BO28" s="154" t="s">
        <v>384</v>
      </c>
      <c r="BP28" s="124" t="s">
        <v>261</v>
      </c>
      <c r="BQ28" s="154" t="s">
        <v>384</v>
      </c>
      <c r="BR28" s="209" t="s">
        <v>258</v>
      </c>
      <c r="BS28" s="154" t="s">
        <v>384</v>
      </c>
      <c r="BT28" s="171" t="s">
        <v>261</v>
      </c>
      <c r="BU28" s="154" t="s">
        <v>384</v>
      </c>
      <c r="BV28" s="209" t="s">
        <v>258</v>
      </c>
      <c r="BW28" s="154" t="s">
        <v>384</v>
      </c>
      <c r="BX28" s="124" t="s">
        <v>261</v>
      </c>
      <c r="BY28" s="154" t="s">
        <v>384</v>
      </c>
      <c r="BZ28" s="209" t="s">
        <v>258</v>
      </c>
      <c r="CA28" s="154" t="s">
        <v>384</v>
      </c>
      <c r="CB28" s="124" t="s">
        <v>261</v>
      </c>
      <c r="CC28" s="154" t="s">
        <v>384</v>
      </c>
      <c r="CD28" s="209" t="s">
        <v>258</v>
      </c>
      <c r="CE28" s="154" t="s">
        <v>384</v>
      </c>
      <c r="CF28" s="124" t="s">
        <v>261</v>
      </c>
      <c r="CG28" s="154" t="s">
        <v>384</v>
      </c>
      <c r="CH28" s="209" t="s">
        <v>258</v>
      </c>
      <c r="CI28" s="154" t="s">
        <v>384</v>
      </c>
      <c r="CJ28" s="124" t="s">
        <v>261</v>
      </c>
      <c r="CK28" s="154" t="s">
        <v>384</v>
      </c>
      <c r="CL28" s="209" t="s">
        <v>258</v>
      </c>
      <c r="CM28" s="154" t="s">
        <v>384</v>
      </c>
      <c r="CN28" s="157" t="s">
        <v>257</v>
      </c>
      <c r="CO28" s="124" t="s">
        <v>261</v>
      </c>
      <c r="CP28" s="154" t="s">
        <v>384</v>
      </c>
      <c r="CQ28" s="209" t="s">
        <v>258</v>
      </c>
      <c r="CR28" s="154" t="s">
        <v>384</v>
      </c>
      <c r="CS28" s="124" t="s">
        <v>261</v>
      </c>
      <c r="CT28" s="154" t="s">
        <v>384</v>
      </c>
      <c r="CU28" s="209" t="s">
        <v>258</v>
      </c>
      <c r="CV28" s="154" t="s">
        <v>384</v>
      </c>
      <c r="CW28" s="124" t="s">
        <v>261</v>
      </c>
      <c r="CX28" s="154" t="s">
        <v>384</v>
      </c>
      <c r="CY28" s="209" t="s">
        <v>258</v>
      </c>
      <c r="CZ28" s="154" t="s">
        <v>384</v>
      </c>
      <c r="DA28" s="124" t="s">
        <v>261</v>
      </c>
      <c r="DB28" s="154" t="s">
        <v>384</v>
      </c>
      <c r="DC28" s="209" t="s">
        <v>258</v>
      </c>
      <c r="DD28" s="154" t="s">
        <v>384</v>
      </c>
      <c r="DE28" s="124" t="s">
        <v>261</v>
      </c>
      <c r="DF28" s="154" t="s">
        <v>384</v>
      </c>
      <c r="DG28" s="209" t="s">
        <v>258</v>
      </c>
      <c r="DH28" s="154" t="s">
        <v>384</v>
      </c>
      <c r="DI28" s="124" t="s">
        <v>261</v>
      </c>
      <c r="DJ28" s="154" t="s">
        <v>384</v>
      </c>
      <c r="DK28" s="209" t="s">
        <v>258</v>
      </c>
      <c r="DL28" s="154" t="s">
        <v>384</v>
      </c>
      <c r="DM28" s="124" t="s">
        <v>261</v>
      </c>
      <c r="DN28" s="154" t="s">
        <v>384</v>
      </c>
      <c r="DO28" s="209" t="s">
        <v>258</v>
      </c>
      <c r="DP28" s="154" t="s">
        <v>384</v>
      </c>
      <c r="DQ28" s="124" t="s">
        <v>261</v>
      </c>
      <c r="DR28" s="154" t="s">
        <v>384</v>
      </c>
      <c r="DS28" s="209" t="s">
        <v>258</v>
      </c>
      <c r="DT28" s="154" t="s">
        <v>384</v>
      </c>
      <c r="DU28" s="124" t="s">
        <v>261</v>
      </c>
      <c r="DV28" s="154" t="s">
        <v>384</v>
      </c>
      <c r="DW28" s="209" t="s">
        <v>258</v>
      </c>
      <c r="DX28" s="154" t="s">
        <v>384</v>
      </c>
      <c r="DY28" s="124" t="s">
        <v>261</v>
      </c>
      <c r="DZ28" s="154" t="s">
        <v>384</v>
      </c>
      <c r="EA28" s="209" t="s">
        <v>258</v>
      </c>
      <c r="EB28" s="154" t="s">
        <v>384</v>
      </c>
      <c r="EC28" s="124" t="s">
        <v>261</v>
      </c>
      <c r="ED28" s="154" t="s">
        <v>384</v>
      </c>
      <c r="EE28" s="209" t="s">
        <v>258</v>
      </c>
      <c r="EF28" s="154" t="s">
        <v>384</v>
      </c>
      <c r="EG28" s="124" t="s">
        <v>261</v>
      </c>
      <c r="EH28" s="154" t="s">
        <v>384</v>
      </c>
      <c r="EI28" s="209" t="s">
        <v>258</v>
      </c>
      <c r="EJ28" s="154" t="s">
        <v>384</v>
      </c>
      <c r="EK28" s="124" t="s">
        <v>261</v>
      </c>
      <c r="EL28" s="154" t="s">
        <v>384</v>
      </c>
      <c r="EM28" s="209" t="s">
        <v>258</v>
      </c>
      <c r="EN28" s="154" t="s">
        <v>384</v>
      </c>
      <c r="EO28" s="124" t="s">
        <v>261</v>
      </c>
      <c r="EP28" s="154" t="s">
        <v>384</v>
      </c>
      <c r="EQ28" s="209" t="s">
        <v>258</v>
      </c>
      <c r="ER28" s="154" t="s">
        <v>384</v>
      </c>
      <c r="ES28" s="157" t="s">
        <v>257</v>
      </c>
      <c r="ET28" s="124" t="s">
        <v>261</v>
      </c>
      <c r="EU28" s="154" t="s">
        <v>384</v>
      </c>
      <c r="EV28" s="209" t="s">
        <v>258</v>
      </c>
      <c r="EW28" s="154" t="s">
        <v>384</v>
      </c>
      <c r="EX28" s="124" t="s">
        <v>261</v>
      </c>
      <c r="EY28" s="154" t="s">
        <v>384</v>
      </c>
      <c r="EZ28" s="209" t="s">
        <v>258</v>
      </c>
      <c r="FA28" s="154" t="s">
        <v>384</v>
      </c>
      <c r="FB28" s="157" t="s">
        <v>257</v>
      </c>
      <c r="FC28" s="124" t="s">
        <v>261</v>
      </c>
      <c r="FD28" s="154" t="s">
        <v>384</v>
      </c>
      <c r="FE28" s="209" t="s">
        <v>258</v>
      </c>
      <c r="FF28" s="154" t="s">
        <v>384</v>
      </c>
      <c r="FG28" s="124" t="s">
        <v>261</v>
      </c>
      <c r="FH28" s="154" t="s">
        <v>384</v>
      </c>
      <c r="FI28" s="209" t="s">
        <v>258</v>
      </c>
      <c r="FJ28" s="154" t="s">
        <v>384</v>
      </c>
      <c r="FK28" s="124" t="s">
        <v>261</v>
      </c>
      <c r="FL28" s="154" t="s">
        <v>384</v>
      </c>
      <c r="FM28" s="209" t="s">
        <v>258</v>
      </c>
      <c r="FN28" s="154" t="s">
        <v>384</v>
      </c>
      <c r="FO28" s="124" t="s">
        <v>261</v>
      </c>
      <c r="FP28" s="154" t="s">
        <v>384</v>
      </c>
      <c r="FQ28" s="209" t="s">
        <v>258</v>
      </c>
      <c r="FR28" s="154" t="s">
        <v>384</v>
      </c>
      <c r="FS28" s="124" t="s">
        <v>261</v>
      </c>
      <c r="FT28" s="154" t="s">
        <v>384</v>
      </c>
      <c r="FU28" s="32" t="s">
        <v>258</v>
      </c>
      <c r="FV28" s="154" t="s">
        <v>384</v>
      </c>
      <c r="FW28" s="124" t="s">
        <v>261</v>
      </c>
      <c r="FX28" s="154" t="s">
        <v>384</v>
      </c>
      <c r="FY28" s="32" t="s">
        <v>258</v>
      </c>
      <c r="FZ28" s="154" t="s">
        <v>384</v>
      </c>
      <c r="GA28" s="124" t="s">
        <v>261</v>
      </c>
      <c r="GB28" s="154" t="s">
        <v>384</v>
      </c>
      <c r="GC28" s="209" t="s">
        <v>258</v>
      </c>
      <c r="GD28" s="154" t="s">
        <v>384</v>
      </c>
      <c r="GE28" s="157" t="s">
        <v>257</v>
      </c>
      <c r="GF28" s="124" t="s">
        <v>261</v>
      </c>
      <c r="GG28" s="154" t="s">
        <v>384</v>
      </c>
      <c r="GH28" s="209" t="s">
        <v>258</v>
      </c>
      <c r="GI28" s="154" t="s">
        <v>384</v>
      </c>
      <c r="GJ28" s="157" t="s">
        <v>264</v>
      </c>
      <c r="GK28" s="124" t="s">
        <v>267</v>
      </c>
      <c r="GL28" s="154" t="s">
        <v>384</v>
      </c>
      <c r="GM28" s="209" t="s">
        <v>258</v>
      </c>
      <c r="GN28" s="154" t="s">
        <v>384</v>
      </c>
      <c r="GO28" s="124" t="s">
        <v>267</v>
      </c>
      <c r="GP28" s="154" t="s">
        <v>384</v>
      </c>
      <c r="GQ28" s="209" t="s">
        <v>258</v>
      </c>
      <c r="GR28" s="154" t="s">
        <v>384</v>
      </c>
      <c r="GS28" s="124" t="s">
        <v>267</v>
      </c>
      <c r="GT28" s="154" t="s">
        <v>384</v>
      </c>
      <c r="GU28" s="209" t="s">
        <v>258</v>
      </c>
      <c r="GV28" s="154" t="s">
        <v>384</v>
      </c>
      <c r="GW28" s="124" t="s">
        <v>267</v>
      </c>
      <c r="GX28" s="154" t="s">
        <v>384</v>
      </c>
      <c r="GY28" s="209" t="s">
        <v>258</v>
      </c>
      <c r="GZ28" s="154" t="s">
        <v>384</v>
      </c>
      <c r="HA28" s="124" t="s">
        <v>267</v>
      </c>
      <c r="HB28" s="154" t="s">
        <v>384</v>
      </c>
      <c r="HC28" s="209" t="s">
        <v>258</v>
      </c>
      <c r="HD28" s="154" t="s">
        <v>384</v>
      </c>
      <c r="HE28" s="155" t="s">
        <v>264</v>
      </c>
      <c r="HF28" s="124" t="s">
        <v>267</v>
      </c>
      <c r="HG28" s="154" t="s">
        <v>384</v>
      </c>
      <c r="HH28" s="209" t="s">
        <v>258</v>
      </c>
      <c r="HI28" s="154" t="s">
        <v>384</v>
      </c>
      <c r="HJ28" s="124" t="s">
        <v>267</v>
      </c>
      <c r="HK28" s="154" t="s">
        <v>384</v>
      </c>
      <c r="HL28" s="209" t="s">
        <v>258</v>
      </c>
      <c r="HM28" s="154" t="s">
        <v>384</v>
      </c>
      <c r="HN28" s="124" t="s">
        <v>267</v>
      </c>
      <c r="HO28" s="154" t="s">
        <v>384</v>
      </c>
      <c r="HP28" s="209" t="s">
        <v>258</v>
      </c>
      <c r="HQ28" s="154" t="s">
        <v>384</v>
      </c>
      <c r="HR28" s="158" t="s">
        <v>264</v>
      </c>
      <c r="HS28" s="124" t="s">
        <v>267</v>
      </c>
      <c r="HT28" s="154" t="s">
        <v>384</v>
      </c>
      <c r="HU28" s="209" t="s">
        <v>258</v>
      </c>
      <c r="HV28" s="154" t="s">
        <v>384</v>
      </c>
      <c r="HW28" s="124" t="s">
        <v>267</v>
      </c>
      <c r="HX28" s="154" t="s">
        <v>384</v>
      </c>
      <c r="HY28" s="209" t="s">
        <v>258</v>
      </c>
      <c r="HZ28" s="154" t="s">
        <v>384</v>
      </c>
      <c r="IA28" s="124" t="s">
        <v>267</v>
      </c>
      <c r="IB28" s="154" t="s">
        <v>384</v>
      </c>
      <c r="IC28" s="209" t="s">
        <v>258</v>
      </c>
      <c r="ID28" s="154" t="s">
        <v>384</v>
      </c>
      <c r="IE28" s="124" t="s">
        <v>267</v>
      </c>
      <c r="IF28" s="154" t="s">
        <v>384</v>
      </c>
      <c r="IG28" s="209" t="s">
        <v>258</v>
      </c>
      <c r="IH28" s="154" t="s">
        <v>384</v>
      </c>
      <c r="II28" s="124" t="s">
        <v>267</v>
      </c>
      <c r="IJ28" s="154" t="s">
        <v>384</v>
      </c>
      <c r="IK28" s="209" t="s">
        <v>258</v>
      </c>
      <c r="IL28" s="154" t="s">
        <v>384</v>
      </c>
      <c r="IM28" s="124" t="s">
        <v>267</v>
      </c>
      <c r="IN28" s="154" t="s">
        <v>384</v>
      </c>
      <c r="IO28" s="209" t="s">
        <v>258</v>
      </c>
      <c r="IP28" s="154" t="s">
        <v>384</v>
      </c>
      <c r="IQ28" s="124" t="s">
        <v>267</v>
      </c>
      <c r="IR28" s="154" t="s">
        <v>384</v>
      </c>
      <c r="IS28" s="209" t="s">
        <v>258</v>
      </c>
      <c r="IT28" s="124" t="s">
        <v>384</v>
      </c>
    </row>
    <row r="29" spans="1:254" s="57" customFormat="1" ht="13.8" x14ac:dyDescent="0.3">
      <c r="B29" s="351"/>
      <c r="C29" s="372"/>
      <c r="D29" s="372"/>
      <c r="E29" s="348"/>
      <c r="F29" s="373"/>
      <c r="G29" s="426"/>
      <c r="H29" s="372"/>
      <c r="I29" s="348"/>
      <c r="J29" s="373"/>
      <c r="K29" s="426"/>
      <c r="L29" s="372"/>
      <c r="M29" s="348"/>
      <c r="N29" s="373"/>
      <c r="O29" s="426"/>
      <c r="P29" s="372"/>
      <c r="Q29" s="348"/>
      <c r="R29" s="373"/>
      <c r="S29" s="372"/>
      <c r="T29" s="372"/>
      <c r="U29" s="348"/>
      <c r="V29" s="373"/>
      <c r="W29" s="372"/>
      <c r="X29" s="372"/>
      <c r="Y29" s="348"/>
      <c r="Z29" s="373"/>
      <c r="AA29" s="372"/>
      <c r="AB29" s="372"/>
      <c r="AC29" s="348"/>
      <c r="AD29" s="373"/>
      <c r="AE29" s="372"/>
      <c r="AF29" s="372"/>
      <c r="AG29" s="348"/>
      <c r="AH29" s="373"/>
      <c r="AI29" s="372"/>
      <c r="AJ29" s="372"/>
      <c r="AK29" s="348"/>
      <c r="AL29" s="373"/>
      <c r="AM29" s="387"/>
      <c r="AN29" s="372"/>
      <c r="AO29" s="372"/>
      <c r="AP29" s="348"/>
      <c r="AQ29" s="373"/>
      <c r="AR29" s="372"/>
      <c r="AS29" s="372"/>
      <c r="AT29" s="348"/>
      <c r="AU29" s="373"/>
      <c r="AV29" s="372"/>
      <c r="AW29" s="372"/>
      <c r="AX29" s="348"/>
      <c r="AY29" s="373"/>
      <c r="AZ29" s="372"/>
      <c r="BA29" s="372"/>
      <c r="BB29" s="348"/>
      <c r="BC29" s="373"/>
      <c r="BD29" s="372"/>
      <c r="BE29" s="372"/>
      <c r="BF29" s="348"/>
      <c r="BG29" s="373"/>
      <c r="BH29" s="372"/>
      <c r="BI29" s="372"/>
      <c r="BJ29" s="348"/>
      <c r="BK29" s="373"/>
      <c r="BL29" s="372"/>
      <c r="BM29" s="372"/>
      <c r="BN29" s="348"/>
      <c r="BO29" s="373"/>
      <c r="BP29" s="372"/>
      <c r="BQ29" s="372"/>
      <c r="BR29" s="348"/>
      <c r="BS29" s="373"/>
      <c r="BV29" s="348"/>
      <c r="BW29" s="373"/>
      <c r="BZ29" s="348"/>
      <c r="CA29" s="373"/>
      <c r="CD29" s="348"/>
      <c r="CE29" s="373"/>
      <c r="CF29" s="372"/>
      <c r="CG29" s="372"/>
      <c r="CH29" s="348"/>
      <c r="CI29" s="373"/>
      <c r="CL29" s="348"/>
      <c r="CM29" s="373"/>
      <c r="CN29" s="183" t="s">
        <v>268</v>
      </c>
      <c r="CO29" s="57">
        <v>21229</v>
      </c>
      <c r="CP29" s="57">
        <v>21229</v>
      </c>
      <c r="CQ29" s="57">
        <v>1608</v>
      </c>
      <c r="CR29" s="266">
        <f>CQ29</f>
        <v>1608</v>
      </c>
      <c r="CS29" s="57">
        <v>31600</v>
      </c>
      <c r="CT29" s="57">
        <v>31600</v>
      </c>
      <c r="CU29" s="57">
        <v>2335</v>
      </c>
      <c r="CV29" s="266">
        <f>CU29</f>
        <v>2335</v>
      </c>
      <c r="CW29" s="57">
        <v>33639</v>
      </c>
      <c r="CX29" s="347">
        <v>33639</v>
      </c>
      <c r="CY29" s="57">
        <v>2704</v>
      </c>
      <c r="CZ29" s="409">
        <f>CY29</f>
        <v>2704</v>
      </c>
      <c r="DA29" s="57">
        <v>35654</v>
      </c>
      <c r="DB29" s="347">
        <v>35654</v>
      </c>
      <c r="DC29" s="57">
        <v>2859</v>
      </c>
      <c r="DD29" s="409">
        <f>DC29</f>
        <v>2859</v>
      </c>
      <c r="DE29" s="57">
        <v>39701</v>
      </c>
      <c r="DF29" s="347">
        <v>39701</v>
      </c>
      <c r="DG29" s="57">
        <v>3234</v>
      </c>
      <c r="DH29" s="409">
        <f>DG29</f>
        <v>3234</v>
      </c>
      <c r="DI29" s="57">
        <v>37299</v>
      </c>
      <c r="DJ29" s="347">
        <v>37299</v>
      </c>
      <c r="DK29" s="57">
        <v>3097</v>
      </c>
      <c r="DL29" s="409">
        <f>DK29</f>
        <v>3097</v>
      </c>
      <c r="DM29" s="57">
        <v>43648</v>
      </c>
      <c r="DN29" s="57">
        <v>43648</v>
      </c>
      <c r="DO29" s="57">
        <v>3591</v>
      </c>
      <c r="DP29" s="266">
        <f>DO29</f>
        <v>3591</v>
      </c>
      <c r="DQ29" s="57">
        <v>46983</v>
      </c>
      <c r="DR29" s="57">
        <v>46983</v>
      </c>
      <c r="DS29" s="57">
        <v>3944</v>
      </c>
      <c r="DT29" s="266">
        <f>DS29</f>
        <v>3944</v>
      </c>
      <c r="DU29" s="57">
        <v>47749</v>
      </c>
      <c r="DV29" s="57">
        <v>47749</v>
      </c>
      <c r="DW29" s="57">
        <v>3967</v>
      </c>
      <c r="DX29" s="266">
        <f>DW29</f>
        <v>3967</v>
      </c>
      <c r="DY29" s="57">
        <v>54270</v>
      </c>
      <c r="DZ29" s="57">
        <v>54270</v>
      </c>
      <c r="EA29" s="57">
        <v>4393</v>
      </c>
      <c r="EB29" s="266">
        <f>EA29</f>
        <v>4393</v>
      </c>
      <c r="EC29" s="57">
        <v>59342</v>
      </c>
      <c r="ED29" s="57">
        <v>59342</v>
      </c>
      <c r="EE29" s="57">
        <v>4855</v>
      </c>
      <c r="EF29" s="266">
        <f>EE29</f>
        <v>4855</v>
      </c>
      <c r="EG29" s="57">
        <v>65019</v>
      </c>
      <c r="EH29" s="57">
        <v>65019</v>
      </c>
      <c r="EI29" s="57">
        <v>4959</v>
      </c>
      <c r="EJ29" s="266">
        <f>EI29</f>
        <v>4959</v>
      </c>
      <c r="EK29" s="57">
        <v>75383</v>
      </c>
      <c r="EL29" s="57">
        <v>75383</v>
      </c>
      <c r="EM29" s="57">
        <v>5844</v>
      </c>
      <c r="EN29" s="266">
        <f>EM29</f>
        <v>5844</v>
      </c>
      <c r="EQ29" s="57" t="s">
        <v>226</v>
      </c>
      <c r="ER29" s="266" t="str">
        <f>EQ29</f>
        <v xml:space="preserve"> </v>
      </c>
      <c r="ES29" s="183"/>
      <c r="EV29" s="348"/>
      <c r="EW29" s="373"/>
      <c r="EZ29" s="348"/>
      <c r="FA29" s="373"/>
      <c r="FB29" s="388"/>
      <c r="FC29" s="372"/>
      <c r="FD29" s="372"/>
      <c r="FE29" s="372"/>
      <c r="FF29" s="373"/>
      <c r="FJ29" s="266"/>
      <c r="FN29" s="266"/>
      <c r="FR29" s="266"/>
      <c r="FV29" s="266"/>
      <c r="FW29" s="24"/>
      <c r="FX29" s="24"/>
      <c r="FY29" s="24"/>
      <c r="FZ29" s="375"/>
      <c r="GD29" s="266"/>
      <c r="GE29" s="388"/>
      <c r="GI29" s="266"/>
      <c r="GJ29" s="183"/>
      <c r="GN29" s="266"/>
      <c r="GO29" s="24"/>
      <c r="GP29" s="24"/>
      <c r="GR29" s="266"/>
      <c r="GV29" s="266"/>
      <c r="GZ29" s="266"/>
      <c r="HA29" s="24"/>
      <c r="HB29" s="24"/>
      <c r="HD29" s="266"/>
      <c r="HE29" s="183"/>
      <c r="HF29" s="24"/>
      <c r="HG29" s="24"/>
      <c r="HI29" s="266"/>
      <c r="HM29" s="266"/>
      <c r="HQ29" s="266"/>
      <c r="HR29" s="160" t="s">
        <v>269</v>
      </c>
      <c r="HS29" s="24">
        <v>245</v>
      </c>
      <c r="HT29" s="24">
        <v>245</v>
      </c>
      <c r="HU29" s="24">
        <v>2265</v>
      </c>
      <c r="HV29" s="375">
        <f>HU29</f>
        <v>2265</v>
      </c>
      <c r="HW29" s="57">
        <v>46</v>
      </c>
      <c r="HX29" s="57">
        <v>46</v>
      </c>
      <c r="HY29" s="57">
        <v>440</v>
      </c>
      <c r="HZ29" s="266">
        <f>HY29</f>
        <v>440</v>
      </c>
      <c r="IA29" s="57">
        <v>17</v>
      </c>
      <c r="IB29" s="57">
        <v>17</v>
      </c>
      <c r="IC29" s="57">
        <v>155</v>
      </c>
      <c r="ID29" s="266">
        <f>IC29</f>
        <v>155</v>
      </c>
      <c r="IE29" s="24">
        <v>6</v>
      </c>
      <c r="IF29" s="24">
        <v>6</v>
      </c>
      <c r="IG29" s="57">
        <v>63</v>
      </c>
      <c r="IH29" s="266">
        <f>IG29</f>
        <v>63</v>
      </c>
      <c r="II29" s="57">
        <v>2</v>
      </c>
      <c r="IJ29" s="57">
        <v>2</v>
      </c>
      <c r="IK29" s="57">
        <v>23</v>
      </c>
      <c r="IL29" s="266">
        <f>IK29</f>
        <v>23</v>
      </c>
      <c r="IM29" s="57">
        <v>1</v>
      </c>
      <c r="IN29" s="57">
        <v>1</v>
      </c>
      <c r="IO29" s="57">
        <v>13</v>
      </c>
      <c r="IP29" s="266">
        <f>IO29</f>
        <v>13</v>
      </c>
      <c r="IQ29" s="57">
        <v>1</v>
      </c>
      <c r="IR29" s="57">
        <v>1</v>
      </c>
      <c r="IS29" s="57">
        <v>6</v>
      </c>
      <c r="IT29" s="57">
        <f>IS29</f>
        <v>6</v>
      </c>
    </row>
    <row r="30" spans="1:254" s="57" customFormat="1" ht="13.8" x14ac:dyDescent="0.3">
      <c r="B30" s="351" t="s">
        <v>270</v>
      </c>
      <c r="C30" s="24">
        <v>16467</v>
      </c>
      <c r="D30" s="347">
        <v>16467</v>
      </c>
      <c r="E30" s="57">
        <v>1523</v>
      </c>
      <c r="F30" s="409">
        <f>E30</f>
        <v>1523</v>
      </c>
      <c r="G30" s="374">
        <v>18841</v>
      </c>
      <c r="H30" s="347">
        <v>18841</v>
      </c>
      <c r="I30" s="57">
        <v>1724</v>
      </c>
      <c r="J30" s="409">
        <f>I30</f>
        <v>1724</v>
      </c>
      <c r="K30" s="374">
        <v>20708</v>
      </c>
      <c r="L30" s="347">
        <v>20708</v>
      </c>
      <c r="M30" s="24">
        <v>1919</v>
      </c>
      <c r="N30" s="409">
        <f>M30</f>
        <v>1919</v>
      </c>
      <c r="O30" s="374">
        <v>22254</v>
      </c>
      <c r="P30" s="347">
        <v>22254</v>
      </c>
      <c r="Q30" s="57">
        <v>2051</v>
      </c>
      <c r="R30" s="409">
        <f>Q30</f>
        <v>2051</v>
      </c>
      <c r="S30" s="57">
        <v>22044</v>
      </c>
      <c r="T30" s="347">
        <v>22044</v>
      </c>
      <c r="U30" s="57">
        <v>2041</v>
      </c>
      <c r="V30" s="409">
        <f>U30</f>
        <v>2041</v>
      </c>
      <c r="W30" s="57">
        <v>22576</v>
      </c>
      <c r="X30" s="347">
        <v>22576</v>
      </c>
      <c r="Y30" s="57">
        <v>2071</v>
      </c>
      <c r="Z30" s="409">
        <f>Y30</f>
        <v>2071</v>
      </c>
      <c r="AA30" s="57">
        <v>25468</v>
      </c>
      <c r="AB30" s="347">
        <v>25468</v>
      </c>
      <c r="AC30" s="57">
        <v>2355</v>
      </c>
      <c r="AD30" s="409">
        <f>AC30</f>
        <v>2355</v>
      </c>
      <c r="AE30" s="57">
        <v>25851</v>
      </c>
      <c r="AF30" s="347">
        <v>25851</v>
      </c>
      <c r="AG30" s="57">
        <v>2382</v>
      </c>
      <c r="AH30" s="409">
        <f>AG30</f>
        <v>2382</v>
      </c>
      <c r="AI30" s="57">
        <v>26807</v>
      </c>
      <c r="AJ30" s="347">
        <v>26807</v>
      </c>
      <c r="AK30" s="57">
        <v>2479</v>
      </c>
      <c r="AL30" s="409">
        <f>AK30</f>
        <v>2479</v>
      </c>
      <c r="AM30" s="266"/>
      <c r="AN30" s="57">
        <v>31959</v>
      </c>
      <c r="AO30" s="347">
        <v>31959</v>
      </c>
      <c r="AP30" s="57">
        <v>2827</v>
      </c>
      <c r="AQ30" s="409">
        <f>AP30</f>
        <v>2827</v>
      </c>
      <c r="AR30" s="57">
        <v>31084</v>
      </c>
      <c r="AS30" s="347">
        <v>31084</v>
      </c>
      <c r="AT30" s="57">
        <v>2849</v>
      </c>
      <c r="AU30" s="409">
        <f>AT30</f>
        <v>2849</v>
      </c>
      <c r="AV30" s="57">
        <v>37048</v>
      </c>
      <c r="AW30" s="347">
        <v>37048</v>
      </c>
      <c r="AX30" s="57">
        <v>3148</v>
      </c>
      <c r="AY30" s="409">
        <f>AX30</f>
        <v>3148</v>
      </c>
      <c r="AZ30" s="57">
        <v>31286</v>
      </c>
      <c r="BA30" s="347">
        <v>31286</v>
      </c>
      <c r="BB30" s="57">
        <v>2809</v>
      </c>
      <c r="BC30" s="409">
        <f>BB30</f>
        <v>2809</v>
      </c>
      <c r="BD30" s="57">
        <v>33677</v>
      </c>
      <c r="BE30" s="347">
        <v>33677</v>
      </c>
      <c r="BF30" s="57">
        <v>3059</v>
      </c>
      <c r="BG30" s="409">
        <f>BF30</f>
        <v>3059</v>
      </c>
      <c r="BH30" s="57">
        <v>34686</v>
      </c>
      <c r="BI30" s="347">
        <v>34686</v>
      </c>
      <c r="BJ30" s="57">
        <v>3018</v>
      </c>
      <c r="BK30" s="409">
        <f>BJ30</f>
        <v>3018</v>
      </c>
      <c r="BL30" s="57">
        <v>36800</v>
      </c>
      <c r="BM30" s="347">
        <v>36800</v>
      </c>
      <c r="BN30" s="57">
        <v>3303</v>
      </c>
      <c r="BO30" s="409">
        <f>BN30</f>
        <v>3303</v>
      </c>
      <c r="BP30" s="57">
        <v>35722</v>
      </c>
      <c r="BQ30" s="347">
        <v>35722</v>
      </c>
      <c r="BR30" s="57">
        <v>3192</v>
      </c>
      <c r="BS30" s="409">
        <f>BR30</f>
        <v>3192</v>
      </c>
      <c r="BT30" s="57">
        <v>40598</v>
      </c>
      <c r="BU30" s="347">
        <v>40598</v>
      </c>
      <c r="BV30" s="57">
        <v>3636</v>
      </c>
      <c r="BW30" s="409">
        <f>BV30</f>
        <v>3636</v>
      </c>
      <c r="BX30" s="57">
        <v>40853</v>
      </c>
      <c r="BY30" s="347">
        <v>40853</v>
      </c>
      <c r="BZ30" s="57">
        <v>3576</v>
      </c>
      <c r="CA30" s="409">
        <f>BZ30</f>
        <v>3576</v>
      </c>
      <c r="CB30" s="57">
        <v>42947</v>
      </c>
      <c r="CC30" s="347">
        <v>42947</v>
      </c>
      <c r="CD30" s="57">
        <v>3657</v>
      </c>
      <c r="CE30" s="409">
        <f>CD30</f>
        <v>3657</v>
      </c>
      <c r="CF30" s="57">
        <v>40980</v>
      </c>
      <c r="CG30" s="347">
        <v>40980</v>
      </c>
      <c r="CH30" s="57">
        <v>3731</v>
      </c>
      <c r="CI30" s="410">
        <f>CH30</f>
        <v>3731</v>
      </c>
      <c r="CJ30" s="57">
        <v>44681</v>
      </c>
      <c r="CK30" s="347">
        <v>44681</v>
      </c>
      <c r="CL30" s="57">
        <v>4006</v>
      </c>
      <c r="CM30" s="409">
        <f>CL30</f>
        <v>4006</v>
      </c>
      <c r="CN30" s="183" t="s">
        <v>271</v>
      </c>
      <c r="CO30" s="57">
        <v>51364</v>
      </c>
      <c r="CP30" s="347">
        <f>CP29+CO30</f>
        <v>72593</v>
      </c>
      <c r="CQ30" s="57">
        <v>2037</v>
      </c>
      <c r="CR30" s="409">
        <f>CR29+CQ30</f>
        <v>3645</v>
      </c>
      <c r="CS30" s="57">
        <v>59975</v>
      </c>
      <c r="CT30" s="347">
        <f>CT29+CS30</f>
        <v>91575</v>
      </c>
      <c r="CU30" s="57">
        <v>1408</v>
      </c>
      <c r="CV30" s="409">
        <f>CV29+CU30</f>
        <v>3743</v>
      </c>
      <c r="CW30" s="347">
        <v>59995</v>
      </c>
      <c r="CX30" s="57">
        <f>CX29+CW30</f>
        <v>93634</v>
      </c>
      <c r="CY30" s="411">
        <v>1403</v>
      </c>
      <c r="CZ30" s="266">
        <f>CZ29+CY30</f>
        <v>4107</v>
      </c>
      <c r="DA30" s="347">
        <v>62490</v>
      </c>
      <c r="DB30" s="57">
        <f>DB29+DA30</f>
        <v>98144</v>
      </c>
      <c r="DC30" s="411">
        <v>1453</v>
      </c>
      <c r="DD30" s="266">
        <f>DD29+DC30</f>
        <v>4312</v>
      </c>
      <c r="DE30" s="347">
        <v>74036</v>
      </c>
      <c r="DF30" s="57">
        <f>DF29+DE30</f>
        <v>113737</v>
      </c>
      <c r="DG30" s="411">
        <v>1694</v>
      </c>
      <c r="DH30" s="266">
        <f>DH29+DG30</f>
        <v>4928</v>
      </c>
      <c r="DI30" s="347">
        <v>70375</v>
      </c>
      <c r="DJ30" s="57">
        <f>DJ29+DI30</f>
        <v>107674</v>
      </c>
      <c r="DK30" s="411">
        <v>1617</v>
      </c>
      <c r="DL30" s="266">
        <f>DL29+DK30</f>
        <v>4714</v>
      </c>
      <c r="DM30" s="57">
        <v>81296</v>
      </c>
      <c r="DN30" s="347">
        <f>DN29+DM30</f>
        <v>124944</v>
      </c>
      <c r="DO30" s="57">
        <v>1865</v>
      </c>
      <c r="DP30" s="409">
        <f>DP29+DO30</f>
        <v>5456</v>
      </c>
      <c r="DQ30" s="57">
        <v>85571</v>
      </c>
      <c r="DR30" s="347">
        <f>DR29+DQ30</f>
        <v>132554</v>
      </c>
      <c r="DS30" s="57">
        <v>1987</v>
      </c>
      <c r="DT30" s="409">
        <f>DT29+DS30</f>
        <v>5931</v>
      </c>
      <c r="DU30" s="57">
        <v>85891</v>
      </c>
      <c r="DV30" s="347">
        <f>DV29+DU30</f>
        <v>133640</v>
      </c>
      <c r="DW30" s="57">
        <v>1999</v>
      </c>
      <c r="DX30" s="409">
        <f>DX29+DW30</f>
        <v>5966</v>
      </c>
      <c r="DY30" s="57">
        <v>99207</v>
      </c>
      <c r="DZ30" s="347">
        <f>DZ29+DY30</f>
        <v>153477</v>
      </c>
      <c r="EA30" s="57">
        <v>2227</v>
      </c>
      <c r="EB30" s="409">
        <f>EB29+EA30</f>
        <v>6620</v>
      </c>
      <c r="EC30" s="57">
        <v>108191</v>
      </c>
      <c r="ED30" s="347">
        <f>ED29+EC30</f>
        <v>167533</v>
      </c>
      <c r="EE30" s="57">
        <v>2484</v>
      </c>
      <c r="EF30" s="409">
        <f>EF29+EE30</f>
        <v>7339</v>
      </c>
      <c r="EG30" s="57">
        <v>111959</v>
      </c>
      <c r="EH30" s="347">
        <f>EH29+EG30</f>
        <v>176978</v>
      </c>
      <c r="EI30" s="57">
        <v>2527</v>
      </c>
      <c r="EJ30" s="409">
        <f>EJ29+EI30</f>
        <v>7486</v>
      </c>
      <c r="EK30" s="57">
        <v>136629</v>
      </c>
      <c r="EL30" s="347">
        <f>EL29+EK30</f>
        <v>212012</v>
      </c>
      <c r="EM30" s="57">
        <v>3131</v>
      </c>
      <c r="EN30" s="409">
        <f>EN29+EM30</f>
        <v>8975</v>
      </c>
      <c r="EO30" s="57">
        <v>34045</v>
      </c>
      <c r="EP30" s="57">
        <v>34045</v>
      </c>
      <c r="EQ30" s="57">
        <v>2676</v>
      </c>
      <c r="ER30" s="266">
        <v>2676</v>
      </c>
      <c r="ES30" s="386" t="s">
        <v>270</v>
      </c>
      <c r="ET30" s="57">
        <v>8931</v>
      </c>
      <c r="EU30" s="57">
        <v>8931</v>
      </c>
      <c r="EV30" s="57">
        <v>777</v>
      </c>
      <c r="EW30" s="266">
        <f>EV30</f>
        <v>777</v>
      </c>
      <c r="EX30" s="57">
        <v>1718</v>
      </c>
      <c r="EY30" s="57">
        <v>1718</v>
      </c>
      <c r="EZ30" s="57">
        <v>162</v>
      </c>
      <c r="FA30" s="266">
        <f>EZ30</f>
        <v>162</v>
      </c>
      <c r="FB30" s="183" t="s">
        <v>272</v>
      </c>
      <c r="FC30" s="57">
        <v>804</v>
      </c>
      <c r="FD30" s="57">
        <v>804</v>
      </c>
      <c r="FE30" s="57">
        <v>70</v>
      </c>
      <c r="FF30" s="266">
        <v>70</v>
      </c>
      <c r="FG30" s="24">
        <v>738</v>
      </c>
      <c r="FH30" s="24">
        <v>738</v>
      </c>
      <c r="FI30" s="24">
        <v>64</v>
      </c>
      <c r="FJ30" s="375">
        <v>64</v>
      </c>
      <c r="FK30" s="57">
        <v>179</v>
      </c>
      <c r="FL30" s="57">
        <v>179</v>
      </c>
      <c r="FM30" s="57">
        <v>18</v>
      </c>
      <c r="FN30" s="266">
        <v>18</v>
      </c>
      <c r="FO30" s="24">
        <v>381</v>
      </c>
      <c r="FP30" s="24">
        <v>381</v>
      </c>
      <c r="FQ30" s="24">
        <v>32</v>
      </c>
      <c r="FR30" s="266">
        <v>32</v>
      </c>
      <c r="FS30" s="57">
        <v>268</v>
      </c>
      <c r="FT30" s="57">
        <v>268</v>
      </c>
      <c r="FU30" s="57">
        <v>21</v>
      </c>
      <c r="FV30" s="266">
        <v>21</v>
      </c>
      <c r="FW30" s="57">
        <v>121</v>
      </c>
      <c r="FX30" s="57">
        <v>121</v>
      </c>
      <c r="FY30" s="57">
        <v>11</v>
      </c>
      <c r="FZ30" s="375">
        <v>11</v>
      </c>
      <c r="GA30" s="57">
        <v>83</v>
      </c>
      <c r="GB30" s="57">
        <v>83</v>
      </c>
      <c r="GC30" s="57">
        <v>9</v>
      </c>
      <c r="GD30" s="266">
        <v>9</v>
      </c>
      <c r="GE30" s="183" t="s">
        <v>272</v>
      </c>
      <c r="GF30" s="24">
        <v>174</v>
      </c>
      <c r="GG30" s="24">
        <v>174</v>
      </c>
      <c r="GH30" s="57">
        <v>12</v>
      </c>
      <c r="GI30" s="266">
        <v>12</v>
      </c>
      <c r="GJ30" s="183" t="s">
        <v>273</v>
      </c>
      <c r="GK30" s="57">
        <v>0</v>
      </c>
      <c r="GL30" s="57">
        <v>0</v>
      </c>
      <c r="GM30" s="24">
        <v>9</v>
      </c>
      <c r="GN30" s="375">
        <f>GM30</f>
        <v>9</v>
      </c>
      <c r="GO30" s="57">
        <v>0</v>
      </c>
      <c r="GP30" s="57">
        <v>0</v>
      </c>
      <c r="GQ30" s="57">
        <v>7</v>
      </c>
      <c r="GR30" s="266">
        <f>GQ30</f>
        <v>7</v>
      </c>
      <c r="GS30" s="57">
        <v>0</v>
      </c>
      <c r="GT30" s="57">
        <v>0</v>
      </c>
      <c r="GU30" s="57">
        <v>4</v>
      </c>
      <c r="GV30" s="266">
        <f>GU30</f>
        <v>4</v>
      </c>
      <c r="GW30" s="24">
        <v>0</v>
      </c>
      <c r="GX30" s="24">
        <v>0</v>
      </c>
      <c r="GY30" s="24">
        <v>5</v>
      </c>
      <c r="GZ30" s="375">
        <f>GY30</f>
        <v>5</v>
      </c>
      <c r="HA30" s="57">
        <v>0</v>
      </c>
      <c r="HB30" s="57">
        <v>0</v>
      </c>
      <c r="HC30" s="24">
        <v>3</v>
      </c>
      <c r="HD30" s="375">
        <f>HC30</f>
        <v>3</v>
      </c>
      <c r="HE30" s="183" t="s">
        <v>274</v>
      </c>
      <c r="HF30" s="57">
        <v>1</v>
      </c>
      <c r="HG30" s="57">
        <v>1</v>
      </c>
      <c r="HH30" s="57">
        <v>22</v>
      </c>
      <c r="HI30" s="266">
        <f>HH30</f>
        <v>22</v>
      </c>
      <c r="HJ30" s="57">
        <v>1</v>
      </c>
      <c r="HK30" s="57">
        <v>1</v>
      </c>
      <c r="HL30" s="57">
        <v>9</v>
      </c>
      <c r="HM30" s="266">
        <f>HL30</f>
        <v>9</v>
      </c>
      <c r="HN30" s="57">
        <v>0</v>
      </c>
      <c r="HO30" s="57">
        <v>0</v>
      </c>
      <c r="HP30" s="57">
        <v>6</v>
      </c>
      <c r="HQ30" s="266">
        <f>HP30</f>
        <v>6</v>
      </c>
      <c r="HR30" s="160" t="s">
        <v>275</v>
      </c>
      <c r="HS30" s="24">
        <v>901</v>
      </c>
      <c r="HT30" s="347">
        <f>HT29+HS30</f>
        <v>1146</v>
      </c>
      <c r="HU30" s="24">
        <v>4498</v>
      </c>
      <c r="HV30" s="409">
        <f>HV29+HU30</f>
        <v>6763</v>
      </c>
      <c r="HW30" s="57">
        <v>285</v>
      </c>
      <c r="HX30" s="57">
        <f>HX29+HW30</f>
        <v>331</v>
      </c>
      <c r="HY30" s="57">
        <v>1948</v>
      </c>
      <c r="HZ30" s="266">
        <f>HZ29+HY30</f>
        <v>2388</v>
      </c>
      <c r="IA30" s="57">
        <v>207</v>
      </c>
      <c r="IB30" s="57">
        <f>IB29+IA30</f>
        <v>224</v>
      </c>
      <c r="IC30" s="57">
        <v>1820</v>
      </c>
      <c r="ID30" s="266">
        <f>ID29+IC30</f>
        <v>1975</v>
      </c>
      <c r="IE30" s="24">
        <v>180</v>
      </c>
      <c r="IF30" s="57">
        <f>IF29+IE30</f>
        <v>186</v>
      </c>
      <c r="IG30" s="57">
        <v>1693</v>
      </c>
      <c r="IH30" s="266">
        <f>IH29+IG30</f>
        <v>1756</v>
      </c>
      <c r="II30" s="57">
        <v>173</v>
      </c>
      <c r="IJ30" s="57">
        <f>IJ29+II30</f>
        <v>175</v>
      </c>
      <c r="IK30" s="57">
        <v>1650</v>
      </c>
      <c r="IL30" s="266">
        <f>IL29+IK30</f>
        <v>1673</v>
      </c>
      <c r="IM30" s="57">
        <v>195</v>
      </c>
      <c r="IN30" s="57">
        <f>IN29+IM30</f>
        <v>196</v>
      </c>
      <c r="IO30" s="57">
        <v>1651</v>
      </c>
      <c r="IP30" s="266">
        <f>IP29+IO30</f>
        <v>1664</v>
      </c>
      <c r="IQ30" s="57">
        <v>174</v>
      </c>
      <c r="IR30" s="57">
        <f>IR29+IQ30</f>
        <v>175</v>
      </c>
      <c r="IS30" s="57">
        <v>1322</v>
      </c>
      <c r="IT30" s="57">
        <f>IT29+IS30</f>
        <v>1328</v>
      </c>
    </row>
    <row r="31" spans="1:254" s="57" customFormat="1" ht="13.8" x14ac:dyDescent="0.3">
      <c r="B31" s="351" t="s">
        <v>276</v>
      </c>
      <c r="C31" s="347">
        <v>15085</v>
      </c>
      <c r="D31" s="24">
        <f>D30+C31</f>
        <v>31552</v>
      </c>
      <c r="E31" s="411">
        <v>684</v>
      </c>
      <c r="F31" s="266">
        <f>F30+E31</f>
        <v>2207</v>
      </c>
      <c r="G31" s="427">
        <v>17250</v>
      </c>
      <c r="H31" s="57">
        <f>H30+G31</f>
        <v>36091</v>
      </c>
      <c r="I31" s="411">
        <v>785</v>
      </c>
      <c r="J31" s="266">
        <f>J30+I31</f>
        <v>2509</v>
      </c>
      <c r="K31" s="427">
        <v>20878</v>
      </c>
      <c r="L31" s="57">
        <f>L30+K31</f>
        <v>41586</v>
      </c>
      <c r="M31" s="411">
        <v>951</v>
      </c>
      <c r="N31" s="266">
        <f>N30+M31</f>
        <v>2870</v>
      </c>
      <c r="O31" s="427">
        <v>21833</v>
      </c>
      <c r="P31" s="57">
        <f>P30+O31</f>
        <v>44087</v>
      </c>
      <c r="Q31" s="411">
        <v>989</v>
      </c>
      <c r="R31" s="266">
        <f>R30+Q31</f>
        <v>3040</v>
      </c>
      <c r="S31" s="347">
        <v>21314</v>
      </c>
      <c r="T31" s="57">
        <f>T30+S31</f>
        <v>43358</v>
      </c>
      <c r="U31" s="411">
        <v>968</v>
      </c>
      <c r="V31" s="266">
        <f>V30+U31</f>
        <v>3009</v>
      </c>
      <c r="W31" s="347">
        <v>20922</v>
      </c>
      <c r="X31" s="57">
        <f>X30+W31</f>
        <v>43498</v>
      </c>
      <c r="Y31" s="411">
        <v>955</v>
      </c>
      <c r="Z31" s="266">
        <f>Z30+Y31</f>
        <v>3026</v>
      </c>
      <c r="AA31" s="347">
        <v>24765</v>
      </c>
      <c r="AB31" s="57">
        <f>AB30+AA31</f>
        <v>50233</v>
      </c>
      <c r="AC31" s="411">
        <v>1115</v>
      </c>
      <c r="AD31" s="266">
        <f>AD30+AC31</f>
        <v>3470</v>
      </c>
      <c r="AE31" s="347">
        <v>25000</v>
      </c>
      <c r="AF31" s="57">
        <f>AF30+AE31</f>
        <v>50851</v>
      </c>
      <c r="AG31" s="411">
        <v>1124</v>
      </c>
      <c r="AH31" s="266">
        <f>AH30+AG31</f>
        <v>3506</v>
      </c>
      <c r="AI31" s="347">
        <v>25627</v>
      </c>
      <c r="AJ31" s="57">
        <f>AJ30+AI31</f>
        <v>52434</v>
      </c>
      <c r="AK31" s="411">
        <v>1168</v>
      </c>
      <c r="AL31" s="266">
        <f>AL30+AK31</f>
        <v>3647</v>
      </c>
      <c r="AM31" s="266"/>
      <c r="AN31" s="347">
        <v>27001</v>
      </c>
      <c r="AO31" s="57">
        <f>AO30+AN31</f>
        <v>58960</v>
      </c>
      <c r="AP31" s="411">
        <v>1214</v>
      </c>
      <c r="AQ31" s="266">
        <f>AQ30+AP31</f>
        <v>4041</v>
      </c>
      <c r="AR31" s="347">
        <v>31699</v>
      </c>
      <c r="AS31" s="57">
        <f>AS30+AR31</f>
        <v>62783</v>
      </c>
      <c r="AT31" s="411">
        <v>1322</v>
      </c>
      <c r="AU31" s="266">
        <f>AU30+AT31</f>
        <v>4171</v>
      </c>
      <c r="AV31" s="347">
        <v>34441</v>
      </c>
      <c r="AW31" s="57">
        <f>AW30+AV31</f>
        <v>71489</v>
      </c>
      <c r="AX31" s="411">
        <v>1477</v>
      </c>
      <c r="AY31" s="266">
        <f>AY30+AX31</f>
        <v>4625</v>
      </c>
      <c r="AZ31" s="347">
        <v>29081</v>
      </c>
      <c r="BA31" s="57">
        <f>BA30+AZ31</f>
        <v>60367</v>
      </c>
      <c r="BB31" s="411">
        <v>1304</v>
      </c>
      <c r="BC31" s="266">
        <f>BC30+BB31</f>
        <v>4113</v>
      </c>
      <c r="BD31" s="347">
        <v>29973</v>
      </c>
      <c r="BE31" s="57">
        <f>BE30+BD31</f>
        <v>63650</v>
      </c>
      <c r="BF31" s="411">
        <v>1335</v>
      </c>
      <c r="BG31" s="266">
        <f>BG30+BF31</f>
        <v>4394</v>
      </c>
      <c r="BH31" s="347">
        <v>30741</v>
      </c>
      <c r="BI31" s="57">
        <f>BI30+BH31</f>
        <v>65427</v>
      </c>
      <c r="BJ31" s="411">
        <v>1364</v>
      </c>
      <c r="BK31" s="266">
        <f>BK30+BJ31</f>
        <v>4382</v>
      </c>
      <c r="BL31" s="347">
        <v>32924</v>
      </c>
      <c r="BM31" s="57">
        <f>BM30+BL31</f>
        <v>69724</v>
      </c>
      <c r="BN31" s="411">
        <v>1481</v>
      </c>
      <c r="BO31" s="266">
        <f>BO30+BN31</f>
        <v>4784</v>
      </c>
      <c r="BP31" s="347">
        <v>34622</v>
      </c>
      <c r="BQ31" s="57">
        <f>BQ30+BP31</f>
        <v>70344</v>
      </c>
      <c r="BR31" s="411">
        <v>1526</v>
      </c>
      <c r="BS31" s="266">
        <f>BS30+BR31</f>
        <v>4718</v>
      </c>
      <c r="BT31" s="347">
        <v>35120</v>
      </c>
      <c r="BU31" s="57">
        <f>BU30+BT31</f>
        <v>75718</v>
      </c>
      <c r="BV31" s="411">
        <v>1563</v>
      </c>
      <c r="BW31" s="266">
        <f>BW30+BV31</f>
        <v>5199</v>
      </c>
      <c r="BX31" s="347">
        <v>35155</v>
      </c>
      <c r="BY31" s="57">
        <f>BY30+BX31</f>
        <v>76008</v>
      </c>
      <c r="BZ31" s="411">
        <v>1568</v>
      </c>
      <c r="CA31" s="266">
        <f>CA30+BZ31</f>
        <v>5144</v>
      </c>
      <c r="CB31" s="347">
        <v>37529</v>
      </c>
      <c r="CC31" s="57">
        <f>CC30+CB31</f>
        <v>80476</v>
      </c>
      <c r="CD31" s="411">
        <v>1641</v>
      </c>
      <c r="CE31" s="266">
        <f>CE30+CD31</f>
        <v>5298</v>
      </c>
      <c r="CF31" s="347">
        <v>40295</v>
      </c>
      <c r="CG31" s="57">
        <f>CG30+CF31</f>
        <v>81275</v>
      </c>
      <c r="CH31" s="412">
        <v>1782</v>
      </c>
      <c r="CI31" s="266">
        <f>CI30+CH31</f>
        <v>5513</v>
      </c>
      <c r="CJ31" s="347">
        <v>40981</v>
      </c>
      <c r="CK31" s="57">
        <f>CK30+CJ31</f>
        <v>85662</v>
      </c>
      <c r="CL31" s="411">
        <v>1822</v>
      </c>
      <c r="CM31" s="266">
        <f>CM30+CL31</f>
        <v>5828</v>
      </c>
      <c r="CN31" s="183" t="s">
        <v>277</v>
      </c>
      <c r="CO31" s="347">
        <v>54612</v>
      </c>
      <c r="CP31" s="57">
        <f t="shared" ref="CP31:CP44" si="7">CP30+CO31</f>
        <v>127205</v>
      </c>
      <c r="CQ31" s="411">
        <v>1130</v>
      </c>
      <c r="CR31" s="266">
        <f t="shared" ref="CR31:CR44" si="8">CR30+CQ31</f>
        <v>4775</v>
      </c>
      <c r="CS31" s="347">
        <v>68186</v>
      </c>
      <c r="CT31" s="57">
        <f t="shared" ref="CT31:CT44" si="9">CT30+CS31</f>
        <v>159761</v>
      </c>
      <c r="CU31" s="411">
        <v>954</v>
      </c>
      <c r="CV31" s="266">
        <f t="shared" ref="CV31:CV44" si="10">CV30+CU31</f>
        <v>4697</v>
      </c>
      <c r="CW31" s="57">
        <v>64287</v>
      </c>
      <c r="CX31" s="57">
        <f t="shared" ref="CX31:CX44" si="11">CX30+CW31</f>
        <v>157921</v>
      </c>
      <c r="CY31" s="57">
        <v>883</v>
      </c>
      <c r="CZ31" s="266">
        <f t="shared" ref="CZ31:CZ44" si="12">CZ30+CY31</f>
        <v>4990</v>
      </c>
      <c r="DA31" s="57">
        <v>68015</v>
      </c>
      <c r="DB31" s="57">
        <f t="shared" ref="DB31:DB44" si="13">DB30+DA31</f>
        <v>166159</v>
      </c>
      <c r="DC31" s="57">
        <v>914</v>
      </c>
      <c r="DD31" s="266">
        <f t="shared" ref="DD31:DD44" si="14">DD30+DC31</f>
        <v>5226</v>
      </c>
      <c r="DE31" s="57">
        <v>80742</v>
      </c>
      <c r="DF31" s="57">
        <f t="shared" ref="DF31:DF44" si="15">DF30+DE31</f>
        <v>194479</v>
      </c>
      <c r="DG31" s="57">
        <v>1093</v>
      </c>
      <c r="DH31" s="266">
        <f t="shared" ref="DH31:DH44" si="16">DH30+DG31</f>
        <v>6021</v>
      </c>
      <c r="DI31" s="57">
        <v>71035</v>
      </c>
      <c r="DJ31" s="57">
        <f t="shared" ref="DJ31:DJ44" si="17">DJ30+DI31</f>
        <v>178709</v>
      </c>
      <c r="DK31" s="57">
        <v>964</v>
      </c>
      <c r="DL31" s="266">
        <f t="shared" ref="DL31:DL44" si="18">DL30+DK31</f>
        <v>5678</v>
      </c>
      <c r="DM31" s="347">
        <v>87343</v>
      </c>
      <c r="DN31" s="57">
        <f t="shared" ref="DN31:DN44" si="19">DN30+DM31</f>
        <v>212287</v>
      </c>
      <c r="DO31" s="411">
        <v>1182</v>
      </c>
      <c r="DP31" s="266">
        <f t="shared" ref="DP31:DP44" si="20">DP30+DO31</f>
        <v>6638</v>
      </c>
      <c r="DQ31" s="347">
        <v>94088</v>
      </c>
      <c r="DR31" s="57">
        <f t="shared" ref="DR31:DR44" si="21">DR30+DQ31</f>
        <v>226642</v>
      </c>
      <c r="DS31" s="411">
        <v>1282</v>
      </c>
      <c r="DT31" s="266">
        <f t="shared" ref="DT31:DT44" si="22">DT30+DS31</f>
        <v>7213</v>
      </c>
      <c r="DU31" s="347">
        <v>94421</v>
      </c>
      <c r="DV31" s="57">
        <f t="shared" ref="DV31:DV44" si="23">DV30+DU31</f>
        <v>228061</v>
      </c>
      <c r="DW31" s="411">
        <v>1295</v>
      </c>
      <c r="DX31" s="266">
        <f t="shared" ref="DX31:DX44" si="24">DX30+DW31</f>
        <v>7261</v>
      </c>
      <c r="DY31" s="347">
        <v>102877</v>
      </c>
      <c r="DZ31" s="57">
        <f t="shared" ref="DZ31:DZ44" si="25">DZ30+DY31</f>
        <v>256354</v>
      </c>
      <c r="EA31" s="411">
        <v>1393</v>
      </c>
      <c r="EB31" s="266">
        <f t="shared" ref="EB31:EB44" si="26">EB30+EA31</f>
        <v>8013</v>
      </c>
      <c r="EC31" s="347">
        <v>125168</v>
      </c>
      <c r="ED31" s="57">
        <f t="shared" ref="ED31:ED44" si="27">ED30+EC31</f>
        <v>292701</v>
      </c>
      <c r="EE31" s="411">
        <v>1695</v>
      </c>
      <c r="EF31" s="266">
        <f t="shared" ref="EF31:EF44" si="28">EF30+EE31</f>
        <v>9034</v>
      </c>
      <c r="EG31" s="347">
        <v>127199</v>
      </c>
      <c r="EH31" s="57">
        <f t="shared" ref="EH31:EH44" si="29">EH30+EG31</f>
        <v>304177</v>
      </c>
      <c r="EI31" s="411">
        <v>1694</v>
      </c>
      <c r="EJ31" s="266">
        <f t="shared" ref="EJ31:EJ44" si="30">EJ30+EI31</f>
        <v>9180</v>
      </c>
      <c r="EK31" s="347">
        <v>151261</v>
      </c>
      <c r="EL31" s="57">
        <f t="shared" ref="EL31:EL44" si="31">EL30+EK31</f>
        <v>363273</v>
      </c>
      <c r="EM31" s="411">
        <v>2023</v>
      </c>
      <c r="EN31" s="266">
        <f t="shared" ref="EN31:EN44" si="32">EN30+EM31</f>
        <v>10998</v>
      </c>
      <c r="EO31" s="57">
        <v>101773</v>
      </c>
      <c r="EP31" s="57">
        <f>EP30+EO31</f>
        <v>135818</v>
      </c>
      <c r="EQ31" s="57">
        <v>4295</v>
      </c>
      <c r="ER31" s="266">
        <f t="shared" ref="ER31:ER44" si="33">ER30+EQ31</f>
        <v>6971</v>
      </c>
      <c r="ES31" s="386" t="s">
        <v>276</v>
      </c>
      <c r="ET31" s="57">
        <v>27053</v>
      </c>
      <c r="EU31" s="57">
        <f>EU30+ET31</f>
        <v>35984</v>
      </c>
      <c r="EV31" s="57">
        <v>1415</v>
      </c>
      <c r="EW31" s="266">
        <f>EW30+EV31</f>
        <v>2192</v>
      </c>
      <c r="EX31" s="57">
        <v>9461</v>
      </c>
      <c r="EY31" s="57">
        <f>EY30+EX31</f>
        <v>11179</v>
      </c>
      <c r="EZ31" s="57">
        <v>720</v>
      </c>
      <c r="FA31" s="266">
        <f>FA30+EZ31</f>
        <v>882</v>
      </c>
      <c r="FB31" s="183" t="s">
        <v>278</v>
      </c>
      <c r="FC31" s="57">
        <v>7756</v>
      </c>
      <c r="FD31" s="57">
        <f>FD30+FC31</f>
        <v>8560</v>
      </c>
      <c r="FE31" s="57">
        <v>710</v>
      </c>
      <c r="FF31" s="266">
        <f>FE31+FF30</f>
        <v>780</v>
      </c>
      <c r="FG31" s="24">
        <v>7513</v>
      </c>
      <c r="FH31" s="24">
        <f>FH30+FG31</f>
        <v>8251</v>
      </c>
      <c r="FI31" s="24">
        <v>696</v>
      </c>
      <c r="FJ31" s="375">
        <f>FI31+FJ30</f>
        <v>760</v>
      </c>
      <c r="FK31" s="57">
        <v>2197</v>
      </c>
      <c r="FL31" s="57">
        <f>FL30+FK31</f>
        <v>2376</v>
      </c>
      <c r="FM31" s="57">
        <v>527</v>
      </c>
      <c r="FN31" s="266">
        <f>FM31+FN30</f>
        <v>545</v>
      </c>
      <c r="FO31" s="24">
        <v>2482</v>
      </c>
      <c r="FP31" s="24">
        <f>FP30+FO31</f>
        <v>2863</v>
      </c>
      <c r="FQ31" s="24">
        <v>337</v>
      </c>
      <c r="FR31" s="266">
        <f>FQ31+FR30</f>
        <v>369</v>
      </c>
      <c r="FS31" s="57">
        <v>2581</v>
      </c>
      <c r="FT31" s="57">
        <f>FT30+FS31</f>
        <v>2849</v>
      </c>
      <c r="FU31" s="57">
        <v>333</v>
      </c>
      <c r="FV31" s="266">
        <f>FU31+FV30</f>
        <v>354</v>
      </c>
      <c r="FW31" s="57">
        <v>2203</v>
      </c>
      <c r="FX31" s="57">
        <f>FX30+FW31</f>
        <v>2324</v>
      </c>
      <c r="FY31" s="57">
        <v>304</v>
      </c>
      <c r="FZ31" s="375">
        <f>FY31+FZ30</f>
        <v>315</v>
      </c>
      <c r="GA31" s="57">
        <v>2127</v>
      </c>
      <c r="GB31" s="57">
        <f>GB30+GA31</f>
        <v>2210</v>
      </c>
      <c r="GC31" s="57">
        <v>325</v>
      </c>
      <c r="GD31" s="266">
        <f>GC31+GD30</f>
        <v>334</v>
      </c>
      <c r="GE31" s="183" t="s">
        <v>278</v>
      </c>
      <c r="GF31" s="24">
        <v>2094</v>
      </c>
      <c r="GG31" s="24">
        <f>GG30+GF31</f>
        <v>2268</v>
      </c>
      <c r="GH31" s="57">
        <v>300</v>
      </c>
      <c r="GI31" s="266">
        <f>GH31+GI30</f>
        <v>312</v>
      </c>
      <c r="GJ31" s="183" t="s">
        <v>279</v>
      </c>
      <c r="GK31" s="57">
        <v>2</v>
      </c>
      <c r="GL31" s="57">
        <f>GL30+GK31</f>
        <v>2</v>
      </c>
      <c r="GM31" s="24">
        <v>102</v>
      </c>
      <c r="GN31" s="375">
        <f>GM31+GN30</f>
        <v>111</v>
      </c>
      <c r="GO31" s="57">
        <v>1</v>
      </c>
      <c r="GP31" s="24">
        <f>GP30+GO31</f>
        <v>1</v>
      </c>
      <c r="GQ31" s="57">
        <v>36</v>
      </c>
      <c r="GR31" s="266">
        <f>GQ31+GR30</f>
        <v>43</v>
      </c>
      <c r="GS31" s="57">
        <v>0</v>
      </c>
      <c r="GT31" s="57">
        <f>GT30+GS31</f>
        <v>0</v>
      </c>
      <c r="GU31" s="57">
        <v>14</v>
      </c>
      <c r="GV31" s="266">
        <f t="shared" ref="GV31:GV44" si="34">GV30+GU31</f>
        <v>18</v>
      </c>
      <c r="GW31" s="24">
        <v>1</v>
      </c>
      <c r="GX31" s="57">
        <f>GX30+GW31</f>
        <v>1</v>
      </c>
      <c r="GY31" s="24">
        <v>11</v>
      </c>
      <c r="GZ31" s="375">
        <f>GZ30+GY31</f>
        <v>16</v>
      </c>
      <c r="HA31" s="57">
        <v>0</v>
      </c>
      <c r="HB31" s="24">
        <f>HB30+HA31</f>
        <v>0</v>
      </c>
      <c r="HC31" s="24">
        <v>11</v>
      </c>
      <c r="HD31" s="375">
        <f>HD30+HC31</f>
        <v>14</v>
      </c>
      <c r="HE31" s="183" t="s">
        <v>280</v>
      </c>
      <c r="HF31" s="57">
        <v>270</v>
      </c>
      <c r="HG31" s="24">
        <f>HG30+HF31</f>
        <v>271</v>
      </c>
      <c r="HH31" s="57">
        <v>2517</v>
      </c>
      <c r="HI31" s="266">
        <f t="shared" ref="HI31:HI44" si="35">HI30+HH31</f>
        <v>2539</v>
      </c>
      <c r="HJ31" s="57">
        <v>289</v>
      </c>
      <c r="HK31" s="57">
        <f>HK30+HJ31</f>
        <v>290</v>
      </c>
      <c r="HL31" s="57">
        <v>2687</v>
      </c>
      <c r="HM31" s="266">
        <f>HM30+HL31</f>
        <v>2696</v>
      </c>
      <c r="HN31" s="57">
        <v>150</v>
      </c>
      <c r="HO31" s="57">
        <f>HO30+HN31</f>
        <v>150</v>
      </c>
      <c r="HP31" s="57">
        <v>2933</v>
      </c>
      <c r="HQ31" s="266">
        <f>HQ30+HP31</f>
        <v>2939</v>
      </c>
      <c r="HR31" s="160" t="s">
        <v>281</v>
      </c>
      <c r="HS31" s="347">
        <v>1339</v>
      </c>
      <c r="HT31" s="57">
        <f t="shared" ref="HT31:HT45" si="36">HT30+HS31</f>
        <v>2485</v>
      </c>
      <c r="HU31" s="411">
        <v>2565</v>
      </c>
      <c r="HV31" s="375">
        <f t="shared" ref="HV31:HV46" si="37">HV30+HU31</f>
        <v>9328</v>
      </c>
      <c r="HW31" s="57">
        <v>571</v>
      </c>
      <c r="HX31" s="57">
        <f t="shared" ref="HX31:HX46" si="38">HX30+HW31</f>
        <v>902</v>
      </c>
      <c r="HY31" s="57">
        <v>1474</v>
      </c>
      <c r="HZ31" s="266">
        <f t="shared" ref="HZ31:HZ46" si="39">HZ30+HY31</f>
        <v>3862</v>
      </c>
      <c r="IA31" s="57">
        <v>448</v>
      </c>
      <c r="IB31" s="57">
        <f t="shared" ref="IB31:IB45" si="40">IB30+IA31</f>
        <v>672</v>
      </c>
      <c r="IC31" s="57">
        <v>1414</v>
      </c>
      <c r="ID31" s="266">
        <f t="shared" ref="ID31:ID46" si="41">ID30+IC31</f>
        <v>3389</v>
      </c>
      <c r="IE31" s="24">
        <v>471</v>
      </c>
      <c r="IF31" s="57">
        <f t="shared" ref="IF31:IF45" si="42">IF30+IE31</f>
        <v>657</v>
      </c>
      <c r="IG31" s="57">
        <v>1517</v>
      </c>
      <c r="IH31" s="266">
        <f t="shared" ref="IH31:IH46" si="43">IH30+IG31</f>
        <v>3273</v>
      </c>
      <c r="II31" s="57">
        <v>483</v>
      </c>
      <c r="IJ31" s="57">
        <f t="shared" ref="IJ31:IJ45" si="44">IJ30+II31</f>
        <v>658</v>
      </c>
      <c r="IK31" s="57">
        <v>1566</v>
      </c>
      <c r="IL31" s="266">
        <f t="shared" ref="IL31:IL46" si="45">IL30+IK31</f>
        <v>3239</v>
      </c>
      <c r="IM31" s="57">
        <v>566</v>
      </c>
      <c r="IN31" s="57">
        <f t="shared" ref="IN31:IN46" si="46">IN30+IM31</f>
        <v>762</v>
      </c>
      <c r="IO31" s="57">
        <v>1727</v>
      </c>
      <c r="IP31" s="266">
        <f t="shared" ref="IP31:IP46" si="47">IP30+IO31</f>
        <v>3391</v>
      </c>
      <c r="IQ31" s="57">
        <v>548</v>
      </c>
      <c r="IR31" s="57">
        <f t="shared" ref="IR31:IR45" si="48">IR30+IQ31</f>
        <v>723</v>
      </c>
      <c r="IS31" s="57">
        <v>1462</v>
      </c>
      <c r="IT31" s="57">
        <f t="shared" ref="IT31:IT46" si="49">IT30+IS31</f>
        <v>2790</v>
      </c>
    </row>
    <row r="32" spans="1:254" s="57" customFormat="1" ht="13.8" x14ac:dyDescent="0.3">
      <c r="B32" s="351" t="s">
        <v>282</v>
      </c>
      <c r="C32" s="24">
        <v>14078</v>
      </c>
      <c r="D32" s="24">
        <f t="shared" ref="D32:D44" si="50">D31+C32</f>
        <v>45630</v>
      </c>
      <c r="E32" s="57">
        <v>403</v>
      </c>
      <c r="F32" s="266">
        <f t="shared" ref="F32:F44" si="51">F31+E32</f>
        <v>2610</v>
      </c>
      <c r="G32" s="374">
        <v>14919</v>
      </c>
      <c r="H32" s="57">
        <f t="shared" ref="H32:H44" si="52">H31+G32</f>
        <v>51010</v>
      </c>
      <c r="I32" s="57">
        <v>413</v>
      </c>
      <c r="J32" s="266">
        <f t="shared" ref="J32:J44" si="53">J31+I32</f>
        <v>2922</v>
      </c>
      <c r="K32" s="374">
        <v>17596</v>
      </c>
      <c r="L32" s="57">
        <f t="shared" ref="L32:L44" si="54">L31+K32</f>
        <v>59182</v>
      </c>
      <c r="M32" s="24">
        <v>488</v>
      </c>
      <c r="N32" s="266">
        <f t="shared" ref="N32:N44" si="55">N31+M32</f>
        <v>3358</v>
      </c>
      <c r="O32" s="374">
        <v>22004</v>
      </c>
      <c r="P32" s="57">
        <f t="shared" ref="P32:P44" si="56">P31+O32</f>
        <v>66091</v>
      </c>
      <c r="Q32" s="57">
        <v>602</v>
      </c>
      <c r="R32" s="266">
        <f t="shared" ref="R32:R44" si="57">R31+Q32</f>
        <v>3642</v>
      </c>
      <c r="S32" s="57">
        <v>19133</v>
      </c>
      <c r="T32" s="57">
        <f t="shared" ref="T32:T44" si="58">T31+S32</f>
        <v>62491</v>
      </c>
      <c r="U32" s="57">
        <v>522</v>
      </c>
      <c r="V32" s="266">
        <f t="shared" ref="V32:V44" si="59">V31+U32</f>
        <v>3531</v>
      </c>
      <c r="W32" s="57">
        <v>20521</v>
      </c>
      <c r="X32" s="57">
        <f t="shared" ref="X32:X44" si="60">X31+W32</f>
        <v>64019</v>
      </c>
      <c r="Y32" s="57">
        <v>572</v>
      </c>
      <c r="Z32" s="266">
        <f t="shared" ref="Z32:Z44" si="61">Z31+Y32</f>
        <v>3598</v>
      </c>
      <c r="AA32" s="57">
        <v>22144</v>
      </c>
      <c r="AB32" s="57">
        <f t="shared" ref="AB32:AB44" si="62">AB31+AA32</f>
        <v>72377</v>
      </c>
      <c r="AC32" s="57">
        <v>644</v>
      </c>
      <c r="AD32" s="266">
        <f t="shared" ref="AD32:AD44" si="63">AD31+AC32</f>
        <v>4114</v>
      </c>
      <c r="AE32" s="57">
        <v>23995</v>
      </c>
      <c r="AF32" s="57">
        <f t="shared" ref="AF32:AF44" si="64">AF31+AE32</f>
        <v>74846</v>
      </c>
      <c r="AG32" s="57">
        <v>661</v>
      </c>
      <c r="AH32" s="266">
        <f t="shared" ref="AH32:AH44" si="65">AH31+AG32</f>
        <v>4167</v>
      </c>
      <c r="AI32" s="57">
        <v>26637</v>
      </c>
      <c r="AJ32" s="57">
        <f t="shared" ref="AJ32:AJ44" si="66">AJ31+AI32</f>
        <v>79071</v>
      </c>
      <c r="AK32" s="57">
        <v>732</v>
      </c>
      <c r="AL32" s="266">
        <f t="shared" ref="AL32:AL44" si="67">AL31+AK32</f>
        <v>4379</v>
      </c>
      <c r="AM32" s="266"/>
      <c r="AN32" s="57">
        <v>27248</v>
      </c>
      <c r="AO32" s="57">
        <f t="shared" ref="AO32:AO44" si="68">AO31+AN32</f>
        <v>86208</v>
      </c>
      <c r="AP32" s="57">
        <v>752</v>
      </c>
      <c r="AQ32" s="266">
        <f t="shared" ref="AQ32:AQ44" si="69">AQ31+AP32</f>
        <v>4793</v>
      </c>
      <c r="AR32" s="57">
        <v>26529</v>
      </c>
      <c r="AS32" s="57">
        <f t="shared" ref="AS32:AS44" si="70">AS31+AR32</f>
        <v>89312</v>
      </c>
      <c r="AT32" s="57">
        <v>730</v>
      </c>
      <c r="AU32" s="266">
        <f t="shared" ref="AU32:AU44" si="71">AU31+AT32</f>
        <v>4901</v>
      </c>
      <c r="AV32" s="57">
        <v>33759</v>
      </c>
      <c r="AW32" s="57">
        <f t="shared" ref="AW32:AW44" si="72">AW31+AV32</f>
        <v>105248</v>
      </c>
      <c r="AX32" s="57">
        <v>906</v>
      </c>
      <c r="AY32" s="266">
        <f t="shared" ref="AY32:AY44" si="73">AY31+AX32</f>
        <v>5531</v>
      </c>
      <c r="AZ32" s="57">
        <v>27341</v>
      </c>
      <c r="BA32" s="57">
        <f t="shared" ref="BA32:BA44" si="74">BA31+AZ32</f>
        <v>87708</v>
      </c>
      <c r="BB32" s="57">
        <v>750</v>
      </c>
      <c r="BC32" s="266">
        <f t="shared" ref="BC32:BC44" si="75">BC31+BB32</f>
        <v>4863</v>
      </c>
      <c r="BD32" s="57">
        <v>27939</v>
      </c>
      <c r="BE32" s="57">
        <f t="shared" ref="BE32:BE44" si="76">BE31+BD32</f>
        <v>91589</v>
      </c>
      <c r="BF32" s="57">
        <v>770</v>
      </c>
      <c r="BG32" s="266">
        <f t="shared" ref="BG32:BG44" si="77">BG31+BF32</f>
        <v>5164</v>
      </c>
      <c r="BH32" s="57">
        <v>28366</v>
      </c>
      <c r="BI32" s="57">
        <f t="shared" ref="BI32:BI44" si="78">BI31+BH32</f>
        <v>93793</v>
      </c>
      <c r="BJ32" s="57">
        <v>775</v>
      </c>
      <c r="BK32" s="266">
        <f t="shared" ref="BK32:BK44" si="79">BK31+BJ32</f>
        <v>5157</v>
      </c>
      <c r="BL32" s="57">
        <v>31501</v>
      </c>
      <c r="BM32" s="57">
        <f t="shared" ref="BM32:BM44" si="80">BM31+BL32</f>
        <v>101225</v>
      </c>
      <c r="BN32" s="57">
        <v>859</v>
      </c>
      <c r="BO32" s="266">
        <f t="shared" ref="BO32:BO44" si="81">BO31+BN32</f>
        <v>5643</v>
      </c>
      <c r="BP32" s="57">
        <v>32065</v>
      </c>
      <c r="BQ32" s="57">
        <f t="shared" ref="BQ32:BQ44" si="82">BQ31+BP32</f>
        <v>102409</v>
      </c>
      <c r="BR32" s="57">
        <v>868</v>
      </c>
      <c r="BS32" s="266">
        <f t="shared" ref="BS32:BS44" si="83">BS31+BR32</f>
        <v>5586</v>
      </c>
      <c r="BT32" s="57">
        <v>34598</v>
      </c>
      <c r="BU32" s="57">
        <f t="shared" ref="BU32:BU44" si="84">BU31+BT32</f>
        <v>110316</v>
      </c>
      <c r="BV32" s="57">
        <v>957</v>
      </c>
      <c r="BW32" s="266">
        <f t="shared" ref="BW32:BW44" si="85">BW31+BV32</f>
        <v>6156</v>
      </c>
      <c r="BX32" s="57">
        <v>32020</v>
      </c>
      <c r="BY32" s="57">
        <f t="shared" ref="BY32:BY44" si="86">BY31+BX32</f>
        <v>108028</v>
      </c>
      <c r="BZ32" s="57">
        <v>884</v>
      </c>
      <c r="CA32" s="266">
        <f t="shared" ref="CA32:CA44" si="87">CA31+BZ32</f>
        <v>6028</v>
      </c>
      <c r="CB32" s="57">
        <v>33235</v>
      </c>
      <c r="CC32" s="57">
        <f t="shared" ref="CC32:CC44" si="88">CC31+CB32</f>
        <v>113711</v>
      </c>
      <c r="CD32" s="57">
        <v>901</v>
      </c>
      <c r="CE32" s="266">
        <f t="shared" ref="CE32:CE44" si="89">CE31+CD32</f>
        <v>6199</v>
      </c>
      <c r="CF32" s="57">
        <v>37962</v>
      </c>
      <c r="CG32" s="57">
        <f t="shared" ref="CG32:CG44" si="90">CG31+CF32</f>
        <v>119237</v>
      </c>
      <c r="CH32" s="57">
        <v>972</v>
      </c>
      <c r="CI32" s="266">
        <f t="shared" ref="CI32:CI44" si="91">CI31+CH32</f>
        <v>6485</v>
      </c>
      <c r="CJ32" s="57">
        <v>38211</v>
      </c>
      <c r="CK32" s="57">
        <f t="shared" ref="CK32:CK44" si="92">CK31+CJ32</f>
        <v>123873</v>
      </c>
      <c r="CL32" s="57">
        <v>1040</v>
      </c>
      <c r="CM32" s="266">
        <f t="shared" ref="CM32:CM44" si="93">CM31+CL32</f>
        <v>6868</v>
      </c>
      <c r="CN32" s="183" t="s">
        <v>283</v>
      </c>
      <c r="CO32" s="57">
        <v>52400</v>
      </c>
      <c r="CP32" s="57">
        <f t="shared" si="7"/>
        <v>179605</v>
      </c>
      <c r="CQ32" s="57">
        <v>731</v>
      </c>
      <c r="CR32" s="266">
        <f t="shared" si="8"/>
        <v>5506</v>
      </c>
      <c r="CS32" s="57">
        <v>57181</v>
      </c>
      <c r="CT32" s="57">
        <f t="shared" si="9"/>
        <v>216942</v>
      </c>
      <c r="CU32" s="57">
        <v>564</v>
      </c>
      <c r="CV32" s="266">
        <f t="shared" si="10"/>
        <v>5261</v>
      </c>
      <c r="CW32" s="57">
        <v>59980</v>
      </c>
      <c r="CX32" s="57">
        <f t="shared" si="11"/>
        <v>217901</v>
      </c>
      <c r="CY32" s="57">
        <v>578</v>
      </c>
      <c r="CZ32" s="266">
        <f t="shared" si="12"/>
        <v>5568</v>
      </c>
      <c r="DA32" s="57">
        <v>68115</v>
      </c>
      <c r="DB32" s="57">
        <f t="shared" si="13"/>
        <v>234274</v>
      </c>
      <c r="DC32" s="57">
        <v>625</v>
      </c>
      <c r="DD32" s="266">
        <f t="shared" si="14"/>
        <v>5851</v>
      </c>
      <c r="DE32" s="57">
        <v>74197</v>
      </c>
      <c r="DF32" s="57">
        <f t="shared" si="15"/>
        <v>268676</v>
      </c>
      <c r="DG32" s="57">
        <v>717</v>
      </c>
      <c r="DH32" s="266">
        <f t="shared" si="16"/>
        <v>6738</v>
      </c>
      <c r="DI32" s="57">
        <v>71362</v>
      </c>
      <c r="DJ32" s="57">
        <f t="shared" si="17"/>
        <v>250071</v>
      </c>
      <c r="DK32" s="57">
        <v>691</v>
      </c>
      <c r="DL32" s="266">
        <f t="shared" si="18"/>
        <v>6369</v>
      </c>
      <c r="DM32" s="57">
        <v>81806</v>
      </c>
      <c r="DN32" s="57">
        <f t="shared" si="19"/>
        <v>294093</v>
      </c>
      <c r="DO32" s="57">
        <v>785</v>
      </c>
      <c r="DP32" s="266">
        <f t="shared" si="20"/>
        <v>7423</v>
      </c>
      <c r="DQ32" s="57">
        <v>93665</v>
      </c>
      <c r="DR32" s="57">
        <f t="shared" si="21"/>
        <v>320307</v>
      </c>
      <c r="DS32" s="57">
        <v>917</v>
      </c>
      <c r="DT32" s="266">
        <f t="shared" si="22"/>
        <v>8130</v>
      </c>
      <c r="DU32" s="57">
        <v>88728</v>
      </c>
      <c r="DV32" s="57">
        <f t="shared" si="23"/>
        <v>316789</v>
      </c>
      <c r="DW32" s="57">
        <v>864</v>
      </c>
      <c r="DX32" s="266">
        <f t="shared" si="24"/>
        <v>8125</v>
      </c>
      <c r="DY32" s="57">
        <v>105564</v>
      </c>
      <c r="DZ32" s="57">
        <f t="shared" si="25"/>
        <v>361918</v>
      </c>
      <c r="EA32" s="57">
        <v>1027</v>
      </c>
      <c r="EB32" s="266">
        <f t="shared" si="26"/>
        <v>9040</v>
      </c>
      <c r="EC32" s="57">
        <v>119427</v>
      </c>
      <c r="ED32" s="57">
        <f t="shared" si="27"/>
        <v>412128</v>
      </c>
      <c r="EE32" s="57">
        <v>1154</v>
      </c>
      <c r="EF32" s="266">
        <f t="shared" si="28"/>
        <v>10188</v>
      </c>
      <c r="EG32" s="57">
        <v>125151</v>
      </c>
      <c r="EH32" s="57">
        <f t="shared" si="29"/>
        <v>429328</v>
      </c>
      <c r="EI32" s="57">
        <v>1210</v>
      </c>
      <c r="EJ32" s="266">
        <f t="shared" si="30"/>
        <v>10390</v>
      </c>
      <c r="EK32" s="57">
        <v>144534</v>
      </c>
      <c r="EL32" s="57">
        <f t="shared" si="31"/>
        <v>507807</v>
      </c>
      <c r="EM32" s="57">
        <v>1393</v>
      </c>
      <c r="EN32" s="266">
        <f t="shared" si="32"/>
        <v>12391</v>
      </c>
      <c r="EO32" s="57">
        <v>144016</v>
      </c>
      <c r="EP32" s="347">
        <f t="shared" ref="EP32:EP44" si="94">EP31+EO32</f>
        <v>279834</v>
      </c>
      <c r="EQ32" s="57">
        <v>2589</v>
      </c>
      <c r="ER32" s="409">
        <f t="shared" si="33"/>
        <v>9560</v>
      </c>
      <c r="ES32" s="386" t="s">
        <v>282</v>
      </c>
      <c r="ET32" s="57">
        <v>54307</v>
      </c>
      <c r="EU32" s="57">
        <f t="shared" ref="EU32:EU44" si="95">EU31+ET32</f>
        <v>90291</v>
      </c>
      <c r="EV32" s="57">
        <v>1255</v>
      </c>
      <c r="EW32" s="266">
        <f t="shared" ref="EW32:EW44" si="96">EW31+EV32</f>
        <v>3447</v>
      </c>
      <c r="EX32" s="57">
        <v>28824</v>
      </c>
      <c r="EY32" s="57">
        <f t="shared" ref="EY32:EY44" si="97">EY31+EX32</f>
        <v>40003</v>
      </c>
      <c r="EZ32" s="57">
        <v>833</v>
      </c>
      <c r="FA32" s="266">
        <f t="shared" ref="FA32:FA44" si="98">FA31+EZ32</f>
        <v>1715</v>
      </c>
      <c r="FB32" s="183" t="s">
        <v>284</v>
      </c>
      <c r="FC32" s="57">
        <v>29812</v>
      </c>
      <c r="FD32" s="57">
        <f t="shared" ref="FD32:FD44" si="99">FD31+FC32</f>
        <v>38372</v>
      </c>
      <c r="FE32" s="57">
        <v>927</v>
      </c>
      <c r="FF32" s="266">
        <f t="shared" ref="FF32:FF44" si="100">FE32+FF31</f>
        <v>1707</v>
      </c>
      <c r="FG32" s="24">
        <v>31136</v>
      </c>
      <c r="FH32" s="24">
        <f t="shared" ref="FH32:FH44" si="101">FH31+FG32</f>
        <v>39387</v>
      </c>
      <c r="FI32" s="24">
        <v>993</v>
      </c>
      <c r="FJ32" s="375">
        <f t="shared" ref="FJ32:FJ44" si="102">FI32+FJ31</f>
        <v>1753</v>
      </c>
      <c r="FK32" s="57">
        <v>24675</v>
      </c>
      <c r="FL32" s="57">
        <f t="shared" ref="FL32:FL44" si="103">FL31+FK32</f>
        <v>27051</v>
      </c>
      <c r="FM32" s="57">
        <v>852</v>
      </c>
      <c r="FN32" s="266">
        <f t="shared" ref="FN32:FN44" si="104">FM32+FN31</f>
        <v>1397</v>
      </c>
      <c r="FO32" s="24">
        <v>24183</v>
      </c>
      <c r="FP32" s="24">
        <f t="shared" ref="FP32:FP44" si="105">FP31+FO32</f>
        <v>27046</v>
      </c>
      <c r="FQ32" s="24">
        <v>991</v>
      </c>
      <c r="FR32" s="266">
        <f t="shared" ref="FR32:FR44" si="106">FQ32+FR31</f>
        <v>1360</v>
      </c>
      <c r="FS32" s="57">
        <v>24828</v>
      </c>
      <c r="FT32" s="57">
        <f t="shared" ref="FT32:FT44" si="107">FT31+FS32</f>
        <v>27677</v>
      </c>
      <c r="FU32" s="57">
        <v>980</v>
      </c>
      <c r="FV32" s="266">
        <f t="shared" ref="FV32:FV44" si="108">FU32+FV31</f>
        <v>1334</v>
      </c>
      <c r="FW32" s="57">
        <v>27103</v>
      </c>
      <c r="FX32" s="57">
        <f t="shared" ref="FX32:FX44" si="109">FX31+FW32</f>
        <v>29427</v>
      </c>
      <c r="FY32" s="57">
        <v>1091</v>
      </c>
      <c r="FZ32" s="375">
        <f t="shared" ref="FZ32:FZ44" si="110">FY32+FZ31</f>
        <v>1406</v>
      </c>
      <c r="GA32" s="57">
        <v>27621</v>
      </c>
      <c r="GB32" s="57">
        <f t="shared" ref="GB32:GB44" si="111">GB31+GA32</f>
        <v>29831</v>
      </c>
      <c r="GC32" s="57">
        <v>1092</v>
      </c>
      <c r="GD32" s="266">
        <f t="shared" ref="GD32:GD44" si="112">GC32+GD31</f>
        <v>1426</v>
      </c>
      <c r="GE32" s="183" t="s">
        <v>284</v>
      </c>
      <c r="GF32" s="24">
        <v>25100</v>
      </c>
      <c r="GG32" s="24">
        <f t="shared" ref="GG32:GG44" si="113">GG31+GF32</f>
        <v>27368</v>
      </c>
      <c r="GH32" s="57">
        <v>992</v>
      </c>
      <c r="GI32" s="266">
        <f t="shared" ref="GI32:GI44" si="114">GH32+GI31</f>
        <v>1304</v>
      </c>
      <c r="GJ32" s="183" t="s">
        <v>285</v>
      </c>
      <c r="GK32" s="57">
        <v>13</v>
      </c>
      <c r="GL32" s="57">
        <f t="shared" ref="GL32:GL44" si="115">GL31+GK32</f>
        <v>15</v>
      </c>
      <c r="GM32" s="24">
        <v>261</v>
      </c>
      <c r="GN32" s="375">
        <f t="shared" ref="GN32:GN44" si="116">GM32+GN31</f>
        <v>372</v>
      </c>
      <c r="GO32" s="57">
        <v>4</v>
      </c>
      <c r="GP32" s="24">
        <f t="shared" ref="GP32:GP43" si="117">GP31+GO32</f>
        <v>5</v>
      </c>
      <c r="GQ32" s="57">
        <v>76</v>
      </c>
      <c r="GR32" s="266">
        <f t="shared" ref="GR32:GR44" si="118">GQ32+GR31</f>
        <v>119</v>
      </c>
      <c r="GS32" s="57">
        <v>2</v>
      </c>
      <c r="GT32" s="57">
        <f t="shared" ref="GT32:GT43" si="119">GT31+GS32</f>
        <v>2</v>
      </c>
      <c r="GU32" s="57">
        <v>35</v>
      </c>
      <c r="GV32" s="266">
        <f t="shared" si="34"/>
        <v>53</v>
      </c>
      <c r="GW32" s="24">
        <v>1</v>
      </c>
      <c r="GX32" s="57">
        <f t="shared" ref="GX32:GX44" si="120">GX31+GW32</f>
        <v>2</v>
      </c>
      <c r="GY32" s="24">
        <v>14</v>
      </c>
      <c r="GZ32" s="375">
        <f t="shared" ref="GZ32:GZ44" si="121">GZ31+GY32</f>
        <v>30</v>
      </c>
      <c r="HA32" s="57">
        <v>1</v>
      </c>
      <c r="HB32" s="24">
        <f t="shared" ref="HB32:HB43" si="122">HB31+HA32</f>
        <v>1</v>
      </c>
      <c r="HC32" s="24">
        <v>16</v>
      </c>
      <c r="HD32" s="375">
        <f t="shared" ref="HD32:HD44" si="123">HD31+HC32</f>
        <v>30</v>
      </c>
      <c r="HE32" s="183" t="s">
        <v>275</v>
      </c>
      <c r="HF32" s="57">
        <v>766</v>
      </c>
      <c r="HG32" s="347">
        <f t="shared" ref="HG32:HG43" si="124">HG31+HF32</f>
        <v>1037</v>
      </c>
      <c r="HH32" s="57">
        <v>3754</v>
      </c>
      <c r="HI32" s="409">
        <f t="shared" si="35"/>
        <v>6293</v>
      </c>
      <c r="HJ32" s="57">
        <v>871</v>
      </c>
      <c r="HK32" s="347">
        <f t="shared" ref="HK32:HK43" si="125">HK31+HJ32</f>
        <v>1161</v>
      </c>
      <c r="HL32" s="57">
        <v>4148</v>
      </c>
      <c r="HM32" s="409">
        <f t="shared" ref="HM32:HM44" si="126">HM31+HL32</f>
        <v>6844</v>
      </c>
      <c r="HN32" s="57">
        <v>501</v>
      </c>
      <c r="HO32" s="347">
        <f t="shared" ref="HO32:HO44" si="127">HO31+HN32</f>
        <v>651</v>
      </c>
      <c r="HP32" s="57">
        <v>5083</v>
      </c>
      <c r="HQ32" s="409">
        <f t="shared" ref="HQ32:HQ44" si="128">HQ31+HP32</f>
        <v>8022</v>
      </c>
      <c r="HR32" s="160" t="s">
        <v>286</v>
      </c>
      <c r="HS32" s="24">
        <v>1804</v>
      </c>
      <c r="HT32" s="57">
        <f t="shared" si="36"/>
        <v>4289</v>
      </c>
      <c r="HU32" s="24">
        <v>1699</v>
      </c>
      <c r="HV32" s="375">
        <f t="shared" si="37"/>
        <v>11027</v>
      </c>
      <c r="HW32" s="57">
        <v>884</v>
      </c>
      <c r="HX32" s="347">
        <f t="shared" si="38"/>
        <v>1786</v>
      </c>
      <c r="HY32" s="57">
        <v>1600</v>
      </c>
      <c r="HZ32" s="409">
        <f t="shared" si="39"/>
        <v>5462</v>
      </c>
      <c r="IA32" s="57">
        <v>685</v>
      </c>
      <c r="IB32" s="347">
        <f t="shared" si="40"/>
        <v>1357</v>
      </c>
      <c r="IC32" s="57">
        <v>1867</v>
      </c>
      <c r="ID32" s="409">
        <f t="shared" si="41"/>
        <v>5256</v>
      </c>
      <c r="IE32" s="24">
        <v>666</v>
      </c>
      <c r="IF32" s="57">
        <f t="shared" si="42"/>
        <v>1323</v>
      </c>
      <c r="IG32" s="57">
        <v>1739</v>
      </c>
      <c r="IH32" s="266">
        <f t="shared" si="43"/>
        <v>5012</v>
      </c>
      <c r="II32" s="57">
        <v>725</v>
      </c>
      <c r="IJ32" s="57">
        <f t="shared" si="44"/>
        <v>1383</v>
      </c>
      <c r="IK32" s="57">
        <v>1865</v>
      </c>
      <c r="IL32" s="266">
        <f t="shared" si="45"/>
        <v>5104</v>
      </c>
      <c r="IM32" s="57">
        <v>909</v>
      </c>
      <c r="IN32" s="57">
        <f t="shared" si="46"/>
        <v>1671</v>
      </c>
      <c r="IO32" s="57">
        <v>2099</v>
      </c>
      <c r="IP32" s="266">
        <f t="shared" si="47"/>
        <v>5490</v>
      </c>
      <c r="IQ32" s="57">
        <v>854</v>
      </c>
      <c r="IR32" s="347">
        <f t="shared" si="48"/>
        <v>1577</v>
      </c>
      <c r="IS32" s="57">
        <v>1284</v>
      </c>
      <c r="IT32" s="411">
        <f t="shared" si="49"/>
        <v>4074</v>
      </c>
    </row>
    <row r="33" spans="1:254" s="57" customFormat="1" ht="13.8" x14ac:dyDescent="0.3">
      <c r="B33" s="351" t="s">
        <v>287</v>
      </c>
      <c r="C33" s="24">
        <v>14453</v>
      </c>
      <c r="D33" s="24">
        <f t="shared" si="50"/>
        <v>60083</v>
      </c>
      <c r="E33" s="57">
        <v>278</v>
      </c>
      <c r="F33" s="266">
        <f t="shared" si="51"/>
        <v>2888</v>
      </c>
      <c r="G33" s="374">
        <v>16137</v>
      </c>
      <c r="H33" s="57">
        <f t="shared" si="52"/>
        <v>67147</v>
      </c>
      <c r="I33" s="57">
        <v>305</v>
      </c>
      <c r="J33" s="266">
        <f t="shared" si="53"/>
        <v>3227</v>
      </c>
      <c r="K33" s="374">
        <v>18742</v>
      </c>
      <c r="L33" s="57">
        <f t="shared" si="54"/>
        <v>77924</v>
      </c>
      <c r="M33" s="24">
        <v>356</v>
      </c>
      <c r="N33" s="266">
        <f t="shared" si="55"/>
        <v>3714</v>
      </c>
      <c r="O33" s="374">
        <v>18092</v>
      </c>
      <c r="P33" s="57">
        <f t="shared" si="56"/>
        <v>84183</v>
      </c>
      <c r="Q33" s="57">
        <v>343</v>
      </c>
      <c r="R33" s="266">
        <f t="shared" si="57"/>
        <v>3985</v>
      </c>
      <c r="S33" s="57">
        <v>20283</v>
      </c>
      <c r="T33" s="57">
        <f t="shared" si="58"/>
        <v>82774</v>
      </c>
      <c r="U33" s="57">
        <v>385</v>
      </c>
      <c r="V33" s="266">
        <f t="shared" si="59"/>
        <v>3916</v>
      </c>
      <c r="W33" s="57">
        <v>19787</v>
      </c>
      <c r="X33" s="57">
        <f t="shared" si="60"/>
        <v>83806</v>
      </c>
      <c r="Y33" s="57">
        <v>377</v>
      </c>
      <c r="Z33" s="266">
        <f t="shared" si="61"/>
        <v>3975</v>
      </c>
      <c r="AA33" s="57">
        <v>21169</v>
      </c>
      <c r="AB33" s="57">
        <f t="shared" si="62"/>
        <v>93546</v>
      </c>
      <c r="AC33" s="57">
        <v>403</v>
      </c>
      <c r="AD33" s="266">
        <f t="shared" si="63"/>
        <v>4517</v>
      </c>
      <c r="AE33" s="57">
        <v>22603</v>
      </c>
      <c r="AF33" s="57">
        <f t="shared" si="64"/>
        <v>97449</v>
      </c>
      <c r="AG33" s="57">
        <v>435</v>
      </c>
      <c r="AH33" s="266">
        <f t="shared" si="65"/>
        <v>4602</v>
      </c>
      <c r="AI33" s="57">
        <v>24532</v>
      </c>
      <c r="AJ33" s="57">
        <f t="shared" si="66"/>
        <v>103603</v>
      </c>
      <c r="AK33" s="57">
        <v>464</v>
      </c>
      <c r="AL33" s="266">
        <f t="shared" si="67"/>
        <v>4843</v>
      </c>
      <c r="AM33" s="266"/>
      <c r="AN33" s="57">
        <v>25011</v>
      </c>
      <c r="AO33" s="57">
        <f t="shared" si="68"/>
        <v>111219</v>
      </c>
      <c r="AP33" s="57">
        <v>471</v>
      </c>
      <c r="AQ33" s="266">
        <f t="shared" si="69"/>
        <v>5264</v>
      </c>
      <c r="AR33" s="57">
        <v>29074</v>
      </c>
      <c r="AS33" s="57">
        <f t="shared" si="70"/>
        <v>118386</v>
      </c>
      <c r="AT33" s="57">
        <v>540</v>
      </c>
      <c r="AU33" s="266">
        <f t="shared" si="71"/>
        <v>5441</v>
      </c>
      <c r="AV33" s="57">
        <v>33413</v>
      </c>
      <c r="AW33" s="57">
        <f t="shared" si="72"/>
        <v>138661</v>
      </c>
      <c r="AX33" s="57">
        <v>593</v>
      </c>
      <c r="AY33" s="266">
        <f t="shared" si="73"/>
        <v>6124</v>
      </c>
      <c r="AZ33" s="57">
        <v>27496</v>
      </c>
      <c r="BA33" s="57">
        <f t="shared" si="74"/>
        <v>115204</v>
      </c>
      <c r="BB33" s="57">
        <v>496</v>
      </c>
      <c r="BC33" s="266">
        <f t="shared" si="75"/>
        <v>5359</v>
      </c>
      <c r="BD33" s="57">
        <v>26567</v>
      </c>
      <c r="BE33" s="57">
        <f t="shared" si="76"/>
        <v>118156</v>
      </c>
      <c r="BF33" s="24">
        <v>473</v>
      </c>
      <c r="BG33" s="375">
        <f t="shared" si="77"/>
        <v>5637</v>
      </c>
      <c r="BH33" s="57">
        <v>26254</v>
      </c>
      <c r="BI33" s="414">
        <f t="shared" si="78"/>
        <v>120047</v>
      </c>
      <c r="BJ33" s="57">
        <v>484</v>
      </c>
      <c r="BK33" s="415">
        <f t="shared" si="79"/>
        <v>5641</v>
      </c>
      <c r="BL33" s="57">
        <v>32580</v>
      </c>
      <c r="BM33" s="414">
        <f t="shared" si="80"/>
        <v>133805</v>
      </c>
      <c r="BN33" s="57">
        <v>594</v>
      </c>
      <c r="BO33" s="415">
        <f t="shared" si="81"/>
        <v>6237</v>
      </c>
      <c r="BP33" s="57">
        <v>30661</v>
      </c>
      <c r="BQ33" s="57">
        <f t="shared" si="82"/>
        <v>133070</v>
      </c>
      <c r="BR33" s="57">
        <v>566</v>
      </c>
      <c r="BS33" s="266">
        <f t="shared" si="83"/>
        <v>6152</v>
      </c>
      <c r="BT33" s="57">
        <v>31372</v>
      </c>
      <c r="BU33" s="57">
        <f t="shared" si="84"/>
        <v>141688</v>
      </c>
      <c r="BV33" s="57">
        <v>580</v>
      </c>
      <c r="BW33" s="266">
        <f t="shared" si="85"/>
        <v>6736</v>
      </c>
      <c r="BX33" s="57">
        <v>33683</v>
      </c>
      <c r="BY33" s="57">
        <f t="shared" si="86"/>
        <v>141711</v>
      </c>
      <c r="BZ33" s="57">
        <v>624</v>
      </c>
      <c r="CA33" s="266">
        <f t="shared" si="87"/>
        <v>6652</v>
      </c>
      <c r="CB33" s="57">
        <v>33739</v>
      </c>
      <c r="CC33" s="57">
        <f t="shared" si="88"/>
        <v>147450</v>
      </c>
      <c r="CD33" s="57">
        <v>627</v>
      </c>
      <c r="CE33" s="266">
        <f t="shared" si="89"/>
        <v>6826</v>
      </c>
      <c r="CF33" s="57">
        <v>33663</v>
      </c>
      <c r="CG33" s="57">
        <f t="shared" si="90"/>
        <v>152900</v>
      </c>
      <c r="CH33" s="57">
        <v>625</v>
      </c>
      <c r="CI33" s="266">
        <f t="shared" si="91"/>
        <v>7110</v>
      </c>
      <c r="CJ33" s="57">
        <v>42711</v>
      </c>
      <c r="CK33" s="57">
        <f t="shared" si="92"/>
        <v>166584</v>
      </c>
      <c r="CL33" s="57">
        <v>778</v>
      </c>
      <c r="CM33" s="266">
        <f t="shared" si="93"/>
        <v>7646</v>
      </c>
      <c r="CN33" s="183" t="s">
        <v>288</v>
      </c>
      <c r="CO33" s="57">
        <v>48958</v>
      </c>
      <c r="CP33" s="57">
        <f t="shared" si="7"/>
        <v>228563</v>
      </c>
      <c r="CQ33" s="57">
        <v>512</v>
      </c>
      <c r="CR33" s="266">
        <f t="shared" si="8"/>
        <v>6018</v>
      </c>
      <c r="CS33" s="57">
        <v>55705</v>
      </c>
      <c r="CT33" s="57">
        <f t="shared" si="9"/>
        <v>272647</v>
      </c>
      <c r="CU33" s="57">
        <v>427</v>
      </c>
      <c r="CV33" s="266">
        <f t="shared" si="10"/>
        <v>5688</v>
      </c>
      <c r="CW33" s="57">
        <v>53959</v>
      </c>
      <c r="CX33" s="57">
        <f t="shared" si="11"/>
        <v>271860</v>
      </c>
      <c r="CY33" s="57">
        <v>406</v>
      </c>
      <c r="CZ33" s="266">
        <f t="shared" si="12"/>
        <v>5974</v>
      </c>
      <c r="DA33" s="57">
        <v>55387</v>
      </c>
      <c r="DB33" s="57">
        <f t="shared" si="13"/>
        <v>289661</v>
      </c>
      <c r="DC33" s="57">
        <v>416</v>
      </c>
      <c r="DD33" s="266">
        <f t="shared" si="14"/>
        <v>6267</v>
      </c>
      <c r="DE33" s="57">
        <v>70255</v>
      </c>
      <c r="DF33" s="57">
        <f t="shared" si="15"/>
        <v>338931</v>
      </c>
      <c r="DG33" s="57">
        <v>524</v>
      </c>
      <c r="DH33" s="266">
        <f t="shared" si="16"/>
        <v>7262</v>
      </c>
      <c r="DI33" s="57">
        <v>66150</v>
      </c>
      <c r="DJ33" s="57">
        <f t="shared" si="17"/>
        <v>316221</v>
      </c>
      <c r="DK33" s="57">
        <v>494</v>
      </c>
      <c r="DL33" s="266">
        <f t="shared" si="18"/>
        <v>6863</v>
      </c>
      <c r="DM33" s="57">
        <v>77559</v>
      </c>
      <c r="DN33" s="57">
        <f t="shared" si="19"/>
        <v>371652</v>
      </c>
      <c r="DO33" s="57">
        <v>576</v>
      </c>
      <c r="DP33" s="266">
        <f t="shared" si="20"/>
        <v>7999</v>
      </c>
      <c r="DQ33" s="57">
        <v>87320</v>
      </c>
      <c r="DR33" s="57">
        <f t="shared" si="21"/>
        <v>407627</v>
      </c>
      <c r="DS33" s="57">
        <v>662</v>
      </c>
      <c r="DT33" s="266">
        <f t="shared" si="22"/>
        <v>8792</v>
      </c>
      <c r="DU33" s="57">
        <v>89472</v>
      </c>
      <c r="DV33" s="57">
        <f t="shared" si="23"/>
        <v>406261</v>
      </c>
      <c r="DW33" s="57">
        <v>682</v>
      </c>
      <c r="DX33" s="266">
        <f t="shared" si="24"/>
        <v>8807</v>
      </c>
      <c r="DY33" s="57">
        <v>107713</v>
      </c>
      <c r="DZ33" s="57">
        <f t="shared" si="25"/>
        <v>469631</v>
      </c>
      <c r="EA33" s="57">
        <v>802</v>
      </c>
      <c r="EB33" s="266">
        <f t="shared" si="26"/>
        <v>9842</v>
      </c>
      <c r="EC33" s="57">
        <v>114689</v>
      </c>
      <c r="ED33" s="57">
        <f t="shared" si="27"/>
        <v>526817</v>
      </c>
      <c r="EE33" s="57">
        <v>862</v>
      </c>
      <c r="EF33" s="266">
        <f t="shared" si="28"/>
        <v>11050</v>
      </c>
      <c r="EG33" s="57">
        <v>120458</v>
      </c>
      <c r="EH33" s="57">
        <f t="shared" si="29"/>
        <v>549786</v>
      </c>
      <c r="EI33" s="57">
        <v>872</v>
      </c>
      <c r="EJ33" s="266">
        <f t="shared" si="30"/>
        <v>11262</v>
      </c>
      <c r="EK33" s="57">
        <v>152533</v>
      </c>
      <c r="EL33" s="57">
        <f t="shared" si="31"/>
        <v>660340</v>
      </c>
      <c r="EM33" s="57">
        <v>1072</v>
      </c>
      <c r="EN33" s="266">
        <f t="shared" si="32"/>
        <v>13463</v>
      </c>
      <c r="EO33" s="347">
        <v>153795</v>
      </c>
      <c r="EP33" s="57">
        <f t="shared" si="94"/>
        <v>433629</v>
      </c>
      <c r="EQ33" s="411">
        <v>1720</v>
      </c>
      <c r="ER33" s="266">
        <f t="shared" si="33"/>
        <v>11280</v>
      </c>
      <c r="ES33" s="386" t="s">
        <v>287</v>
      </c>
      <c r="ET33" s="57">
        <v>61493</v>
      </c>
      <c r="EU33" s="347">
        <f t="shared" si="95"/>
        <v>151784</v>
      </c>
      <c r="EV33" s="57">
        <v>849</v>
      </c>
      <c r="EW33" s="409">
        <f t="shared" si="96"/>
        <v>4296</v>
      </c>
      <c r="EX33" s="57">
        <v>42509</v>
      </c>
      <c r="EY33" s="347">
        <f t="shared" si="97"/>
        <v>82512</v>
      </c>
      <c r="EZ33" s="57">
        <v>643</v>
      </c>
      <c r="FA33" s="409">
        <f t="shared" si="98"/>
        <v>2358</v>
      </c>
      <c r="FB33" s="160" t="s">
        <v>289</v>
      </c>
      <c r="FC33" s="57">
        <v>42899</v>
      </c>
      <c r="FD33" s="347">
        <f t="shared" si="99"/>
        <v>81271</v>
      </c>
      <c r="FE33" s="24">
        <v>675</v>
      </c>
      <c r="FF33" s="409">
        <f t="shared" si="100"/>
        <v>2382</v>
      </c>
      <c r="FG33" s="24">
        <v>44844</v>
      </c>
      <c r="FH33" s="347">
        <f t="shared" si="101"/>
        <v>84231</v>
      </c>
      <c r="FI33" s="24">
        <v>711</v>
      </c>
      <c r="FJ33" s="409">
        <f t="shared" si="102"/>
        <v>2464</v>
      </c>
      <c r="FK33" s="57">
        <v>29827</v>
      </c>
      <c r="FL33" s="347">
        <f t="shared" si="103"/>
        <v>56878</v>
      </c>
      <c r="FM33" s="57">
        <v>546</v>
      </c>
      <c r="FN33" s="409">
        <f t="shared" si="104"/>
        <v>1943</v>
      </c>
      <c r="FO33" s="24">
        <v>37105</v>
      </c>
      <c r="FP33" s="347">
        <f t="shared" si="105"/>
        <v>64151</v>
      </c>
      <c r="FQ33" s="24">
        <v>694</v>
      </c>
      <c r="FR33" s="409">
        <f t="shared" si="106"/>
        <v>2054</v>
      </c>
      <c r="FS33" s="57">
        <v>36199</v>
      </c>
      <c r="FT33" s="347">
        <f t="shared" si="107"/>
        <v>63876</v>
      </c>
      <c r="FU33" s="57">
        <v>679</v>
      </c>
      <c r="FV33" s="409">
        <f t="shared" si="108"/>
        <v>2013</v>
      </c>
      <c r="FW33" s="57">
        <v>43067</v>
      </c>
      <c r="FX33" s="347">
        <f t="shared" si="109"/>
        <v>72494</v>
      </c>
      <c r="FY33" s="57">
        <v>811</v>
      </c>
      <c r="FZ33" s="409">
        <f t="shared" si="110"/>
        <v>2217</v>
      </c>
      <c r="GA33" s="57">
        <v>43591</v>
      </c>
      <c r="GB33" s="347">
        <f t="shared" si="111"/>
        <v>73422</v>
      </c>
      <c r="GC33" s="57">
        <v>808</v>
      </c>
      <c r="GD33" s="409">
        <f t="shared" si="112"/>
        <v>2234</v>
      </c>
      <c r="GE33" s="160" t="s">
        <v>289</v>
      </c>
      <c r="GF33" s="24">
        <v>41913</v>
      </c>
      <c r="GG33" s="347">
        <f t="shared" si="113"/>
        <v>69281</v>
      </c>
      <c r="GH33" s="57">
        <v>799</v>
      </c>
      <c r="GI33" s="409">
        <f t="shared" si="114"/>
        <v>2103</v>
      </c>
      <c r="GJ33" s="183" t="s">
        <v>290</v>
      </c>
      <c r="GK33" s="57">
        <v>19</v>
      </c>
      <c r="GL33" s="57">
        <f t="shared" si="115"/>
        <v>34</v>
      </c>
      <c r="GM33" s="24">
        <v>190</v>
      </c>
      <c r="GN33" s="375">
        <f t="shared" si="116"/>
        <v>562</v>
      </c>
      <c r="GO33" s="57">
        <v>4</v>
      </c>
      <c r="GP33" s="24">
        <f t="shared" si="117"/>
        <v>9</v>
      </c>
      <c r="GQ33" s="57">
        <v>45</v>
      </c>
      <c r="GR33" s="266">
        <f t="shared" si="118"/>
        <v>164</v>
      </c>
      <c r="GS33" s="57">
        <v>2</v>
      </c>
      <c r="GT33" s="57">
        <f t="shared" si="119"/>
        <v>4</v>
      </c>
      <c r="GU33" s="57">
        <v>20</v>
      </c>
      <c r="GV33" s="266">
        <f t="shared" si="34"/>
        <v>73</v>
      </c>
      <c r="GW33" s="24">
        <v>2</v>
      </c>
      <c r="GX33" s="57">
        <f t="shared" si="120"/>
        <v>4</v>
      </c>
      <c r="GY33" s="24">
        <v>15</v>
      </c>
      <c r="GZ33" s="375">
        <f t="shared" si="121"/>
        <v>45</v>
      </c>
      <c r="HA33" s="57">
        <v>0</v>
      </c>
      <c r="HB33" s="24">
        <f t="shared" si="122"/>
        <v>1</v>
      </c>
      <c r="HC33" s="24">
        <v>5</v>
      </c>
      <c r="HD33" s="375">
        <f t="shared" si="123"/>
        <v>35</v>
      </c>
      <c r="HE33" s="183" t="s">
        <v>281</v>
      </c>
      <c r="HF33" s="347">
        <v>1340</v>
      </c>
      <c r="HG33" s="24">
        <f t="shared" si="124"/>
        <v>2377</v>
      </c>
      <c r="HH33" s="411">
        <v>2417</v>
      </c>
      <c r="HI33" s="266">
        <f t="shared" si="35"/>
        <v>8710</v>
      </c>
      <c r="HJ33" s="347">
        <v>1406</v>
      </c>
      <c r="HK33" s="57">
        <f t="shared" si="125"/>
        <v>2567</v>
      </c>
      <c r="HL33" s="411">
        <v>2530</v>
      </c>
      <c r="HM33" s="266">
        <f t="shared" si="126"/>
        <v>9374</v>
      </c>
      <c r="HN33" s="347">
        <v>678</v>
      </c>
      <c r="HO33" s="57">
        <f t="shared" si="127"/>
        <v>1329</v>
      </c>
      <c r="HP33" s="411">
        <v>2892</v>
      </c>
      <c r="HQ33" s="266">
        <f t="shared" si="128"/>
        <v>10914</v>
      </c>
      <c r="HR33" s="160" t="s">
        <v>291</v>
      </c>
      <c r="HS33" s="24">
        <v>2416</v>
      </c>
      <c r="HT33" s="57">
        <f t="shared" si="36"/>
        <v>6705</v>
      </c>
      <c r="HU33" s="57">
        <v>1266</v>
      </c>
      <c r="HV33" s="266">
        <f t="shared" si="37"/>
        <v>12293</v>
      </c>
      <c r="HW33" s="347">
        <v>1261</v>
      </c>
      <c r="HX33" s="57">
        <f t="shared" si="38"/>
        <v>3047</v>
      </c>
      <c r="HY33" s="411">
        <v>1366</v>
      </c>
      <c r="HZ33" s="266">
        <f t="shared" si="39"/>
        <v>6828</v>
      </c>
      <c r="IA33" s="347">
        <v>1218</v>
      </c>
      <c r="IB33" s="57">
        <f t="shared" si="40"/>
        <v>2575</v>
      </c>
      <c r="IC33" s="411">
        <v>1751</v>
      </c>
      <c r="ID33" s="266">
        <f t="shared" si="41"/>
        <v>7007</v>
      </c>
      <c r="IE33" s="24">
        <v>1094</v>
      </c>
      <c r="IF33" s="347">
        <f t="shared" si="42"/>
        <v>2417</v>
      </c>
      <c r="IG33" s="57">
        <v>1595</v>
      </c>
      <c r="IH33" s="409">
        <f t="shared" si="43"/>
        <v>6607</v>
      </c>
      <c r="II33" s="57">
        <v>1257</v>
      </c>
      <c r="IJ33" s="347">
        <f t="shared" si="44"/>
        <v>2640</v>
      </c>
      <c r="IK33" s="57">
        <v>1748</v>
      </c>
      <c r="IL33" s="409">
        <f t="shared" si="45"/>
        <v>6852</v>
      </c>
      <c r="IM33" s="57">
        <v>1392</v>
      </c>
      <c r="IN33" s="347">
        <f t="shared" si="46"/>
        <v>3063</v>
      </c>
      <c r="IO33" s="57">
        <v>1794</v>
      </c>
      <c r="IP33" s="409">
        <f t="shared" si="47"/>
        <v>7284</v>
      </c>
      <c r="IQ33" s="347">
        <v>1090</v>
      </c>
      <c r="IR33" s="57">
        <f t="shared" si="48"/>
        <v>2667</v>
      </c>
      <c r="IS33" s="411">
        <v>971</v>
      </c>
      <c r="IT33" s="57">
        <f t="shared" si="49"/>
        <v>5045</v>
      </c>
    </row>
    <row r="34" spans="1:254" s="57" customFormat="1" ht="13.8" x14ac:dyDescent="0.3">
      <c r="B34" s="351" t="s">
        <v>292</v>
      </c>
      <c r="C34" s="24">
        <v>60243</v>
      </c>
      <c r="D34" s="414">
        <f t="shared" si="50"/>
        <v>120326</v>
      </c>
      <c r="E34" s="57">
        <v>543</v>
      </c>
      <c r="F34" s="415">
        <f t="shared" si="51"/>
        <v>3431</v>
      </c>
      <c r="G34" s="374">
        <v>68913</v>
      </c>
      <c r="H34" s="414">
        <f t="shared" si="52"/>
        <v>136060</v>
      </c>
      <c r="I34" s="57">
        <v>629</v>
      </c>
      <c r="J34" s="415">
        <f t="shared" si="53"/>
        <v>3856</v>
      </c>
      <c r="K34" s="374">
        <v>78894</v>
      </c>
      <c r="L34" s="414">
        <f t="shared" si="54"/>
        <v>156818</v>
      </c>
      <c r="M34" s="24">
        <v>710</v>
      </c>
      <c r="N34" s="415">
        <f t="shared" si="55"/>
        <v>4424</v>
      </c>
      <c r="O34" s="374">
        <v>78880</v>
      </c>
      <c r="P34" s="414">
        <f t="shared" si="56"/>
        <v>163063</v>
      </c>
      <c r="Q34" s="57">
        <v>712</v>
      </c>
      <c r="R34" s="415">
        <f t="shared" si="57"/>
        <v>4697</v>
      </c>
      <c r="S34" s="57">
        <v>82559</v>
      </c>
      <c r="T34" s="414">
        <f t="shared" si="58"/>
        <v>165333</v>
      </c>
      <c r="U34" s="57">
        <v>782</v>
      </c>
      <c r="V34" s="415">
        <f t="shared" si="59"/>
        <v>4698</v>
      </c>
      <c r="W34" s="57">
        <v>86334</v>
      </c>
      <c r="X34" s="414">
        <f t="shared" si="60"/>
        <v>170140</v>
      </c>
      <c r="Y34" s="57">
        <v>782</v>
      </c>
      <c r="Z34" s="415">
        <f t="shared" si="61"/>
        <v>4757</v>
      </c>
      <c r="AA34" s="57">
        <v>99903</v>
      </c>
      <c r="AB34" s="414">
        <f t="shared" si="62"/>
        <v>193449</v>
      </c>
      <c r="AC34" s="57">
        <v>918</v>
      </c>
      <c r="AD34" s="415">
        <f t="shared" si="63"/>
        <v>5435</v>
      </c>
      <c r="AE34" s="57">
        <v>104611</v>
      </c>
      <c r="AF34" s="414">
        <f t="shared" si="64"/>
        <v>202060</v>
      </c>
      <c r="AG34" s="57">
        <v>950</v>
      </c>
      <c r="AH34" s="415">
        <f t="shared" si="65"/>
        <v>5552</v>
      </c>
      <c r="AI34" s="57">
        <v>110901</v>
      </c>
      <c r="AJ34" s="414">
        <f t="shared" si="66"/>
        <v>214504</v>
      </c>
      <c r="AK34" s="57">
        <v>1003</v>
      </c>
      <c r="AL34" s="415">
        <f t="shared" si="67"/>
        <v>5846</v>
      </c>
      <c r="AM34" s="266"/>
      <c r="AN34" s="57">
        <v>118225</v>
      </c>
      <c r="AO34" s="414">
        <f t="shared" si="68"/>
        <v>229444</v>
      </c>
      <c r="AP34" s="57">
        <v>1055</v>
      </c>
      <c r="AQ34" s="415">
        <f t="shared" si="69"/>
        <v>6319</v>
      </c>
      <c r="AR34" s="57">
        <v>131348</v>
      </c>
      <c r="AS34" s="414">
        <f t="shared" si="70"/>
        <v>249734</v>
      </c>
      <c r="AT34" s="57">
        <v>1187</v>
      </c>
      <c r="AU34" s="415">
        <f t="shared" si="71"/>
        <v>6628</v>
      </c>
      <c r="AV34" s="57">
        <v>134848</v>
      </c>
      <c r="AW34" s="414">
        <f t="shared" si="72"/>
        <v>273509</v>
      </c>
      <c r="AX34" s="57">
        <v>1248</v>
      </c>
      <c r="AY34" s="415">
        <f t="shared" si="73"/>
        <v>7372</v>
      </c>
      <c r="AZ34" s="57">
        <v>128034</v>
      </c>
      <c r="BA34" s="414">
        <f t="shared" si="74"/>
        <v>243238</v>
      </c>
      <c r="BB34" s="57">
        <v>1121</v>
      </c>
      <c r="BC34" s="415">
        <f t="shared" si="75"/>
        <v>6480</v>
      </c>
      <c r="BD34" s="57">
        <v>119277</v>
      </c>
      <c r="BE34" s="414">
        <f t="shared" si="76"/>
        <v>237433</v>
      </c>
      <c r="BF34" s="24">
        <v>1084</v>
      </c>
      <c r="BG34" s="415">
        <f t="shared" si="77"/>
        <v>6721</v>
      </c>
      <c r="BH34" s="414">
        <v>110961</v>
      </c>
      <c r="BI34" s="57">
        <f t="shared" si="78"/>
        <v>231008</v>
      </c>
      <c r="BJ34" s="416">
        <v>1010</v>
      </c>
      <c r="BK34" s="266">
        <f t="shared" si="79"/>
        <v>6651</v>
      </c>
      <c r="BL34" s="414">
        <v>135290</v>
      </c>
      <c r="BM34" s="57">
        <f t="shared" si="80"/>
        <v>269095</v>
      </c>
      <c r="BN34" s="416">
        <v>1221</v>
      </c>
      <c r="BO34" s="266">
        <f t="shared" si="81"/>
        <v>7458</v>
      </c>
      <c r="BP34" s="57">
        <v>130402</v>
      </c>
      <c r="BQ34" s="414">
        <f t="shared" si="82"/>
        <v>263472</v>
      </c>
      <c r="BR34" s="57">
        <v>1158</v>
      </c>
      <c r="BS34" s="415">
        <f t="shared" si="83"/>
        <v>7310</v>
      </c>
      <c r="BT34" s="57">
        <v>140644</v>
      </c>
      <c r="BU34" s="414">
        <f t="shared" si="84"/>
        <v>282332</v>
      </c>
      <c r="BV34" s="57">
        <v>1234</v>
      </c>
      <c r="BW34" s="415">
        <f t="shared" si="85"/>
        <v>7970</v>
      </c>
      <c r="BX34" s="57">
        <v>144270</v>
      </c>
      <c r="BY34" s="414">
        <f t="shared" si="86"/>
        <v>285981</v>
      </c>
      <c r="BZ34" s="57">
        <v>1190</v>
      </c>
      <c r="CA34" s="415">
        <f t="shared" si="87"/>
        <v>7842</v>
      </c>
      <c r="CB34" s="57">
        <v>155907</v>
      </c>
      <c r="CC34" s="414">
        <f t="shared" si="88"/>
        <v>303357</v>
      </c>
      <c r="CD34" s="57">
        <v>1265</v>
      </c>
      <c r="CE34" s="415">
        <f t="shared" si="89"/>
        <v>8091</v>
      </c>
      <c r="CF34" s="57">
        <v>166445</v>
      </c>
      <c r="CG34" s="414">
        <f t="shared" si="90"/>
        <v>319345</v>
      </c>
      <c r="CH34" s="57">
        <v>1462</v>
      </c>
      <c r="CI34" s="415">
        <f t="shared" si="91"/>
        <v>8572</v>
      </c>
      <c r="CJ34" s="57">
        <v>168205</v>
      </c>
      <c r="CK34" s="414">
        <f t="shared" si="92"/>
        <v>334789</v>
      </c>
      <c r="CL34" s="57">
        <v>1439</v>
      </c>
      <c r="CM34" s="415">
        <f t="shared" si="93"/>
        <v>9085</v>
      </c>
      <c r="CN34" s="183" t="s">
        <v>293</v>
      </c>
      <c r="CO34" s="57">
        <v>182535</v>
      </c>
      <c r="CP34" s="414">
        <f t="shared" si="7"/>
        <v>411098</v>
      </c>
      <c r="CQ34" s="57">
        <v>1148</v>
      </c>
      <c r="CR34" s="415">
        <f t="shared" si="8"/>
        <v>7166</v>
      </c>
      <c r="CS34" s="57">
        <v>203322</v>
      </c>
      <c r="CT34" s="414">
        <f t="shared" si="9"/>
        <v>475969</v>
      </c>
      <c r="CU34" s="57">
        <v>990</v>
      </c>
      <c r="CV34" s="415">
        <f t="shared" si="10"/>
        <v>6678</v>
      </c>
      <c r="CW34" s="57">
        <v>207185</v>
      </c>
      <c r="CX34" s="414">
        <f t="shared" si="11"/>
        <v>479045</v>
      </c>
      <c r="CY34" s="57">
        <v>1008</v>
      </c>
      <c r="CZ34" s="415">
        <f t="shared" si="12"/>
        <v>6982</v>
      </c>
      <c r="DA34" s="57">
        <v>215151</v>
      </c>
      <c r="DB34" s="414">
        <f t="shared" si="13"/>
        <v>504812</v>
      </c>
      <c r="DC34" s="57">
        <v>1039</v>
      </c>
      <c r="DD34" s="415">
        <f t="shared" si="14"/>
        <v>7306</v>
      </c>
      <c r="DE34" s="57">
        <v>260605</v>
      </c>
      <c r="DF34" s="414">
        <f t="shared" si="15"/>
        <v>599536</v>
      </c>
      <c r="DG34" s="57">
        <v>1250</v>
      </c>
      <c r="DH34" s="415">
        <f t="shared" si="16"/>
        <v>8512</v>
      </c>
      <c r="DI34" s="57">
        <v>250067</v>
      </c>
      <c r="DJ34" s="414">
        <f t="shared" si="17"/>
        <v>566288</v>
      </c>
      <c r="DK34" s="57">
        <v>1194</v>
      </c>
      <c r="DL34" s="415">
        <f t="shared" si="18"/>
        <v>8057</v>
      </c>
      <c r="DM34" s="57">
        <v>314730</v>
      </c>
      <c r="DN34" s="414">
        <f t="shared" si="19"/>
        <v>686382</v>
      </c>
      <c r="DO34" s="57">
        <v>1439</v>
      </c>
      <c r="DP34" s="415">
        <f t="shared" si="20"/>
        <v>9438</v>
      </c>
      <c r="DQ34" s="57">
        <v>333042</v>
      </c>
      <c r="DR34" s="414">
        <f t="shared" si="21"/>
        <v>740669</v>
      </c>
      <c r="DS34" s="57">
        <v>1623</v>
      </c>
      <c r="DT34" s="415">
        <f t="shared" si="22"/>
        <v>10415</v>
      </c>
      <c r="DU34" s="57">
        <v>356640</v>
      </c>
      <c r="DV34" s="414">
        <f t="shared" si="23"/>
        <v>762901</v>
      </c>
      <c r="DW34" s="57">
        <v>1731</v>
      </c>
      <c r="DX34" s="415">
        <f t="shared" si="24"/>
        <v>10538</v>
      </c>
      <c r="DY34" s="57">
        <v>399559</v>
      </c>
      <c r="DZ34" s="414">
        <f t="shared" si="25"/>
        <v>869190</v>
      </c>
      <c r="EA34" s="57">
        <v>1941</v>
      </c>
      <c r="EB34" s="415">
        <f t="shared" si="26"/>
        <v>11783</v>
      </c>
      <c r="EC34" s="57">
        <v>452675</v>
      </c>
      <c r="ED34" s="414">
        <f t="shared" si="27"/>
        <v>979492</v>
      </c>
      <c r="EE34" s="57">
        <v>2158</v>
      </c>
      <c r="EF34" s="415">
        <f t="shared" si="28"/>
        <v>13208</v>
      </c>
      <c r="EG34" s="57">
        <v>471359</v>
      </c>
      <c r="EH34" s="57">
        <f t="shared" si="29"/>
        <v>1021145</v>
      </c>
      <c r="EI34" s="57">
        <v>2196</v>
      </c>
      <c r="EJ34" s="266">
        <f t="shared" si="30"/>
        <v>13458</v>
      </c>
      <c r="EK34" s="57">
        <v>559437</v>
      </c>
      <c r="EL34" s="57">
        <f t="shared" si="31"/>
        <v>1219777</v>
      </c>
      <c r="EM34" s="57">
        <v>2698</v>
      </c>
      <c r="EN34" s="266">
        <f t="shared" si="32"/>
        <v>16161</v>
      </c>
      <c r="EO34" s="57">
        <v>730087</v>
      </c>
      <c r="EP34" s="57">
        <f t="shared" si="94"/>
        <v>1163716</v>
      </c>
      <c r="EQ34" s="57">
        <v>4310</v>
      </c>
      <c r="ER34" s="266">
        <f t="shared" si="33"/>
        <v>15590</v>
      </c>
      <c r="ES34" s="386" t="s">
        <v>292</v>
      </c>
      <c r="ET34" s="347">
        <v>511682</v>
      </c>
      <c r="EU34" s="57">
        <f t="shared" si="95"/>
        <v>663466</v>
      </c>
      <c r="EV34" s="411">
        <v>4261</v>
      </c>
      <c r="EW34" s="266">
        <f t="shared" si="96"/>
        <v>8557</v>
      </c>
      <c r="EX34" s="347">
        <v>457160</v>
      </c>
      <c r="EY34" s="57">
        <f t="shared" si="97"/>
        <v>539672</v>
      </c>
      <c r="EZ34" s="411">
        <v>4303</v>
      </c>
      <c r="FA34" s="266">
        <f t="shared" si="98"/>
        <v>6661</v>
      </c>
      <c r="FB34" s="183" t="s">
        <v>294</v>
      </c>
      <c r="FC34" s="347">
        <v>518705</v>
      </c>
      <c r="FD34" s="57">
        <f t="shared" si="99"/>
        <v>599976</v>
      </c>
      <c r="FE34" s="411">
        <v>5111</v>
      </c>
      <c r="FF34" s="266">
        <f t="shared" si="100"/>
        <v>7493</v>
      </c>
      <c r="FG34" s="347">
        <v>545340</v>
      </c>
      <c r="FH34" s="24">
        <f t="shared" si="101"/>
        <v>629571</v>
      </c>
      <c r="FI34" s="411">
        <v>5435</v>
      </c>
      <c r="FJ34" s="375">
        <f t="shared" si="102"/>
        <v>7899</v>
      </c>
      <c r="FK34" s="347">
        <v>430151</v>
      </c>
      <c r="FL34" s="57">
        <f t="shared" si="103"/>
        <v>487029</v>
      </c>
      <c r="FM34" s="411">
        <v>4855</v>
      </c>
      <c r="FN34" s="266">
        <f t="shared" si="104"/>
        <v>6798</v>
      </c>
      <c r="FO34" s="347">
        <v>496912</v>
      </c>
      <c r="FP34" s="24">
        <f t="shared" si="105"/>
        <v>561063</v>
      </c>
      <c r="FQ34" s="411">
        <v>5590</v>
      </c>
      <c r="FR34" s="417">
        <f t="shared" si="106"/>
        <v>7644</v>
      </c>
      <c r="FS34" s="347">
        <v>508721</v>
      </c>
      <c r="FT34" s="57">
        <f t="shared" si="107"/>
        <v>572597</v>
      </c>
      <c r="FU34" s="411">
        <v>5892</v>
      </c>
      <c r="FV34" s="266">
        <f t="shared" si="108"/>
        <v>7905</v>
      </c>
      <c r="FW34" s="347">
        <v>581983</v>
      </c>
      <c r="FX34" s="57">
        <f t="shared" si="109"/>
        <v>654477</v>
      </c>
      <c r="FY34" s="411">
        <v>6583</v>
      </c>
      <c r="FZ34" s="375">
        <f t="shared" si="110"/>
        <v>8800</v>
      </c>
      <c r="GA34" s="347">
        <v>586357</v>
      </c>
      <c r="GB34" s="57">
        <f t="shared" si="111"/>
        <v>659779</v>
      </c>
      <c r="GC34" s="411">
        <v>6626</v>
      </c>
      <c r="GD34" s="266">
        <f t="shared" si="112"/>
        <v>8860</v>
      </c>
      <c r="GE34" s="183" t="s">
        <v>294</v>
      </c>
      <c r="GF34" s="347">
        <v>616171</v>
      </c>
      <c r="GG34" s="24">
        <f t="shared" si="113"/>
        <v>685452</v>
      </c>
      <c r="GH34" s="411">
        <v>7086</v>
      </c>
      <c r="GI34" s="266">
        <f t="shared" si="114"/>
        <v>9189</v>
      </c>
      <c r="GJ34" s="183" t="s">
        <v>280</v>
      </c>
      <c r="GK34" s="57">
        <v>496</v>
      </c>
      <c r="GL34" s="347">
        <f t="shared" si="115"/>
        <v>530</v>
      </c>
      <c r="GM34" s="24">
        <v>3278</v>
      </c>
      <c r="GN34" s="409">
        <f t="shared" si="116"/>
        <v>3840</v>
      </c>
      <c r="GO34" s="57">
        <v>245</v>
      </c>
      <c r="GP34" s="24">
        <f t="shared" si="117"/>
        <v>254</v>
      </c>
      <c r="GQ34" s="57">
        <v>2121</v>
      </c>
      <c r="GR34" s="266">
        <f t="shared" si="118"/>
        <v>2285</v>
      </c>
      <c r="GS34" s="57">
        <v>234</v>
      </c>
      <c r="GT34" s="57">
        <f t="shared" si="119"/>
        <v>238</v>
      </c>
      <c r="GU34" s="57">
        <v>2188</v>
      </c>
      <c r="GV34" s="266">
        <f t="shared" si="34"/>
        <v>2261</v>
      </c>
      <c r="GW34" s="24">
        <v>239</v>
      </c>
      <c r="GX34" s="57">
        <f t="shared" si="120"/>
        <v>243</v>
      </c>
      <c r="GY34" s="24">
        <v>2293</v>
      </c>
      <c r="GZ34" s="375">
        <f t="shared" si="121"/>
        <v>2338</v>
      </c>
      <c r="HA34" s="57">
        <v>243</v>
      </c>
      <c r="HB34" s="24">
        <f t="shared" si="122"/>
        <v>244</v>
      </c>
      <c r="HC34" s="24">
        <v>2355</v>
      </c>
      <c r="HD34" s="375">
        <f t="shared" si="123"/>
        <v>2390</v>
      </c>
      <c r="HE34" s="183" t="s">
        <v>286</v>
      </c>
      <c r="HF34" s="57">
        <v>1995</v>
      </c>
      <c r="HG34" s="24">
        <f t="shared" si="124"/>
        <v>4372</v>
      </c>
      <c r="HH34" s="57">
        <v>1652</v>
      </c>
      <c r="HI34" s="266">
        <f t="shared" si="35"/>
        <v>10362</v>
      </c>
      <c r="HJ34" s="57">
        <v>2063</v>
      </c>
      <c r="HK34" s="57">
        <f t="shared" si="125"/>
        <v>4630</v>
      </c>
      <c r="HL34" s="57">
        <v>1710</v>
      </c>
      <c r="HM34" s="266">
        <f t="shared" si="126"/>
        <v>11084</v>
      </c>
      <c r="HN34" s="57">
        <v>899</v>
      </c>
      <c r="HO34" s="57">
        <f t="shared" si="127"/>
        <v>2228</v>
      </c>
      <c r="HP34" s="57">
        <v>1810</v>
      </c>
      <c r="HQ34" s="266">
        <f t="shared" si="128"/>
        <v>12724</v>
      </c>
      <c r="HR34" s="160" t="s">
        <v>295</v>
      </c>
      <c r="HS34" s="24">
        <v>2597</v>
      </c>
      <c r="HT34" s="57">
        <f t="shared" si="36"/>
        <v>9302</v>
      </c>
      <c r="HU34" s="57">
        <v>899</v>
      </c>
      <c r="HV34" s="266">
        <f t="shared" si="37"/>
        <v>13192</v>
      </c>
      <c r="HW34" s="57">
        <v>1652</v>
      </c>
      <c r="HX34" s="57">
        <f t="shared" si="38"/>
        <v>4699</v>
      </c>
      <c r="HY34" s="57">
        <v>1014</v>
      </c>
      <c r="HZ34" s="266">
        <f t="shared" si="39"/>
        <v>7842</v>
      </c>
      <c r="IA34" s="57">
        <v>1604</v>
      </c>
      <c r="IB34" s="57">
        <f t="shared" si="40"/>
        <v>4179</v>
      </c>
      <c r="IC34" s="57">
        <v>1285</v>
      </c>
      <c r="ID34" s="266">
        <f t="shared" si="41"/>
        <v>8292</v>
      </c>
      <c r="IE34" s="347">
        <v>1422</v>
      </c>
      <c r="IF34" s="57">
        <f t="shared" si="42"/>
        <v>3839</v>
      </c>
      <c r="IG34" s="411">
        <v>1242</v>
      </c>
      <c r="IH34" s="266">
        <f t="shared" si="43"/>
        <v>7849</v>
      </c>
      <c r="II34" s="347">
        <v>1554</v>
      </c>
      <c r="IJ34" s="57">
        <f t="shared" si="44"/>
        <v>4194</v>
      </c>
      <c r="IK34" s="411">
        <v>1311</v>
      </c>
      <c r="IL34" s="266">
        <f t="shared" si="45"/>
        <v>8163</v>
      </c>
      <c r="IM34" s="347">
        <v>1844</v>
      </c>
      <c r="IN34" s="57">
        <f t="shared" si="46"/>
        <v>4907</v>
      </c>
      <c r="IO34" s="411">
        <v>1323</v>
      </c>
      <c r="IP34" s="266">
        <f t="shared" si="47"/>
        <v>8607</v>
      </c>
      <c r="IQ34" s="57">
        <v>1384</v>
      </c>
      <c r="IR34" s="57">
        <f t="shared" si="48"/>
        <v>4051</v>
      </c>
      <c r="IS34" s="57">
        <v>715</v>
      </c>
      <c r="IT34" s="57">
        <f t="shared" si="49"/>
        <v>5760</v>
      </c>
    </row>
    <row r="35" spans="1:254" s="57" customFormat="1" ht="13.8" x14ac:dyDescent="0.3">
      <c r="B35" s="351" t="s">
        <v>296</v>
      </c>
      <c r="C35" s="414">
        <v>53545</v>
      </c>
      <c r="D35" s="24">
        <f t="shared" si="50"/>
        <v>173871</v>
      </c>
      <c r="E35" s="416">
        <v>178</v>
      </c>
      <c r="F35" s="266">
        <f t="shared" si="51"/>
        <v>3609</v>
      </c>
      <c r="G35" s="428">
        <v>54489</v>
      </c>
      <c r="H35" s="57">
        <f t="shared" si="52"/>
        <v>190549</v>
      </c>
      <c r="I35" s="416">
        <v>183</v>
      </c>
      <c r="J35" s="266">
        <f t="shared" si="53"/>
        <v>4039</v>
      </c>
      <c r="K35" s="428">
        <v>60646</v>
      </c>
      <c r="L35" s="57">
        <f t="shared" si="54"/>
        <v>217464</v>
      </c>
      <c r="M35" s="416">
        <v>217</v>
      </c>
      <c r="N35" s="266">
        <f t="shared" si="55"/>
        <v>4641</v>
      </c>
      <c r="O35" s="428">
        <v>63613</v>
      </c>
      <c r="P35" s="57">
        <f t="shared" si="56"/>
        <v>226676</v>
      </c>
      <c r="Q35" s="416">
        <v>236</v>
      </c>
      <c r="R35" s="266">
        <f t="shared" si="57"/>
        <v>4933</v>
      </c>
      <c r="S35" s="414">
        <v>76079</v>
      </c>
      <c r="T35" s="57">
        <f t="shared" si="58"/>
        <v>241412</v>
      </c>
      <c r="U35" s="416">
        <v>268</v>
      </c>
      <c r="V35" s="266">
        <f t="shared" si="59"/>
        <v>4966</v>
      </c>
      <c r="W35" s="414">
        <v>66192</v>
      </c>
      <c r="X35" s="57">
        <f t="shared" si="60"/>
        <v>236332</v>
      </c>
      <c r="Y35" s="416">
        <v>242</v>
      </c>
      <c r="Z35" s="266">
        <f t="shared" si="61"/>
        <v>4999</v>
      </c>
      <c r="AA35" s="414">
        <v>76349</v>
      </c>
      <c r="AB35" s="57">
        <f t="shared" si="62"/>
        <v>269798</v>
      </c>
      <c r="AC35" s="416">
        <v>274</v>
      </c>
      <c r="AD35" s="266">
        <f t="shared" si="63"/>
        <v>5709</v>
      </c>
      <c r="AE35" s="414">
        <v>89186</v>
      </c>
      <c r="AF35" s="57">
        <f t="shared" si="64"/>
        <v>291246</v>
      </c>
      <c r="AG35" s="416">
        <v>320</v>
      </c>
      <c r="AH35" s="266">
        <f t="shared" si="65"/>
        <v>5872</v>
      </c>
      <c r="AI35" s="414">
        <v>81923</v>
      </c>
      <c r="AJ35" s="57">
        <f t="shared" si="66"/>
        <v>296427</v>
      </c>
      <c r="AK35" s="416">
        <v>297</v>
      </c>
      <c r="AL35" s="266">
        <f t="shared" si="67"/>
        <v>6143</v>
      </c>
      <c r="AM35" s="266"/>
      <c r="AN35" s="414">
        <v>85922</v>
      </c>
      <c r="AO35" s="57">
        <f t="shared" si="68"/>
        <v>315366</v>
      </c>
      <c r="AP35" s="416">
        <v>300</v>
      </c>
      <c r="AQ35" s="266">
        <f t="shared" si="69"/>
        <v>6619</v>
      </c>
      <c r="AR35" s="414">
        <v>108129</v>
      </c>
      <c r="AS35" s="57">
        <f t="shared" si="70"/>
        <v>357863</v>
      </c>
      <c r="AT35" s="416">
        <v>386</v>
      </c>
      <c r="AU35" s="266">
        <f t="shared" si="71"/>
        <v>7014</v>
      </c>
      <c r="AV35" s="414">
        <v>120736</v>
      </c>
      <c r="AW35" s="57">
        <f t="shared" si="72"/>
        <v>394245</v>
      </c>
      <c r="AX35" s="416">
        <v>426</v>
      </c>
      <c r="AY35" s="266">
        <f t="shared" si="73"/>
        <v>7798</v>
      </c>
      <c r="AZ35" s="414">
        <v>109841</v>
      </c>
      <c r="BA35" s="57">
        <f t="shared" si="74"/>
        <v>353079</v>
      </c>
      <c r="BB35" s="416">
        <v>383</v>
      </c>
      <c r="BC35" s="266">
        <f t="shared" si="75"/>
        <v>6863</v>
      </c>
      <c r="BD35" s="414">
        <v>112963</v>
      </c>
      <c r="BE35" s="57">
        <f t="shared" si="76"/>
        <v>350396</v>
      </c>
      <c r="BF35" s="416">
        <v>364</v>
      </c>
      <c r="BG35" s="266">
        <f t="shared" si="77"/>
        <v>7085</v>
      </c>
      <c r="BH35" s="57">
        <v>92294</v>
      </c>
      <c r="BI35" s="57">
        <f t="shared" si="78"/>
        <v>323302</v>
      </c>
      <c r="BJ35" s="57">
        <v>324</v>
      </c>
      <c r="BK35" s="266">
        <f t="shared" si="79"/>
        <v>6975</v>
      </c>
      <c r="BL35" s="57">
        <v>103707</v>
      </c>
      <c r="BM35" s="57">
        <f t="shared" si="80"/>
        <v>372802</v>
      </c>
      <c r="BN35" s="57">
        <v>354</v>
      </c>
      <c r="BO35" s="266">
        <f t="shared" si="81"/>
        <v>7812</v>
      </c>
      <c r="BP35" s="414">
        <v>107173</v>
      </c>
      <c r="BQ35" s="57">
        <f t="shared" si="82"/>
        <v>370645</v>
      </c>
      <c r="BR35" s="416">
        <v>377</v>
      </c>
      <c r="BS35" s="266">
        <f t="shared" si="83"/>
        <v>7687</v>
      </c>
      <c r="BT35" s="414">
        <v>115639</v>
      </c>
      <c r="BU35" s="57">
        <f t="shared" si="84"/>
        <v>397971</v>
      </c>
      <c r="BV35" s="416">
        <v>413</v>
      </c>
      <c r="BW35" s="266">
        <f t="shared" si="85"/>
        <v>8383</v>
      </c>
      <c r="BX35" s="414">
        <v>124105</v>
      </c>
      <c r="BY35" s="57">
        <f t="shared" si="86"/>
        <v>410086</v>
      </c>
      <c r="BZ35" s="416">
        <v>434</v>
      </c>
      <c r="CA35" s="266">
        <f t="shared" si="87"/>
        <v>8276</v>
      </c>
      <c r="CB35" s="414">
        <v>143898</v>
      </c>
      <c r="CC35" s="57">
        <f t="shared" si="88"/>
        <v>447255</v>
      </c>
      <c r="CD35" s="416">
        <v>429</v>
      </c>
      <c r="CE35" s="266">
        <f t="shared" si="89"/>
        <v>8520</v>
      </c>
      <c r="CF35" s="414">
        <v>145905</v>
      </c>
      <c r="CG35" s="57">
        <f t="shared" si="90"/>
        <v>465250</v>
      </c>
      <c r="CH35" s="416">
        <v>512</v>
      </c>
      <c r="CI35" s="266">
        <f t="shared" si="91"/>
        <v>9084</v>
      </c>
      <c r="CJ35" s="414">
        <v>139497</v>
      </c>
      <c r="CK35" s="57">
        <f t="shared" si="92"/>
        <v>474286</v>
      </c>
      <c r="CL35" s="416">
        <v>487</v>
      </c>
      <c r="CM35" s="266">
        <f t="shared" si="93"/>
        <v>9572</v>
      </c>
      <c r="CN35" s="183" t="s">
        <v>297</v>
      </c>
      <c r="CO35" s="414">
        <v>161057</v>
      </c>
      <c r="CP35" s="57">
        <f t="shared" si="7"/>
        <v>572155</v>
      </c>
      <c r="CQ35" s="416">
        <v>417</v>
      </c>
      <c r="CR35" s="266">
        <f t="shared" si="8"/>
        <v>7583</v>
      </c>
      <c r="CS35" s="414">
        <v>184914</v>
      </c>
      <c r="CT35" s="57">
        <f t="shared" si="9"/>
        <v>660883</v>
      </c>
      <c r="CU35" s="416">
        <v>414</v>
      </c>
      <c r="CV35" s="266">
        <f t="shared" si="10"/>
        <v>7092</v>
      </c>
      <c r="CW35" s="414">
        <v>191757</v>
      </c>
      <c r="CX35" s="57">
        <f t="shared" si="11"/>
        <v>670802</v>
      </c>
      <c r="CY35" s="416">
        <v>421</v>
      </c>
      <c r="CZ35" s="266">
        <f t="shared" si="12"/>
        <v>7403</v>
      </c>
      <c r="DA35" s="414">
        <v>189121</v>
      </c>
      <c r="DB35" s="57">
        <f t="shared" si="13"/>
        <v>693933</v>
      </c>
      <c r="DC35" s="416">
        <v>412</v>
      </c>
      <c r="DD35" s="266">
        <f t="shared" si="14"/>
        <v>7718</v>
      </c>
      <c r="DE35" s="414">
        <v>225351</v>
      </c>
      <c r="DF35" s="57">
        <f t="shared" si="15"/>
        <v>824887</v>
      </c>
      <c r="DG35" s="416">
        <v>486</v>
      </c>
      <c r="DH35" s="266">
        <f t="shared" si="16"/>
        <v>8998</v>
      </c>
      <c r="DI35" s="414">
        <v>239924</v>
      </c>
      <c r="DJ35" s="57">
        <f t="shared" si="17"/>
        <v>806212</v>
      </c>
      <c r="DK35" s="416">
        <v>511</v>
      </c>
      <c r="DL35" s="266">
        <f t="shared" si="18"/>
        <v>8568</v>
      </c>
      <c r="DM35" s="414">
        <v>299776</v>
      </c>
      <c r="DN35" s="57">
        <f t="shared" si="19"/>
        <v>986158</v>
      </c>
      <c r="DO35" s="416">
        <v>653</v>
      </c>
      <c r="DP35" s="266">
        <f t="shared" si="20"/>
        <v>10091</v>
      </c>
      <c r="DQ35" s="414">
        <v>310849</v>
      </c>
      <c r="DR35" s="57">
        <f t="shared" si="21"/>
        <v>1051518</v>
      </c>
      <c r="DS35" s="416">
        <v>677</v>
      </c>
      <c r="DT35" s="266">
        <f t="shared" si="22"/>
        <v>11092</v>
      </c>
      <c r="DU35" s="414">
        <v>331151</v>
      </c>
      <c r="DV35" s="57">
        <f t="shared" si="23"/>
        <v>1094052</v>
      </c>
      <c r="DW35" s="416">
        <v>724</v>
      </c>
      <c r="DX35" s="266">
        <f t="shared" si="24"/>
        <v>11262</v>
      </c>
      <c r="DY35" s="414">
        <v>393174</v>
      </c>
      <c r="DZ35" s="57">
        <f t="shared" si="25"/>
        <v>1262364</v>
      </c>
      <c r="EA35" s="416">
        <v>878</v>
      </c>
      <c r="EB35" s="266">
        <f t="shared" si="26"/>
        <v>12661</v>
      </c>
      <c r="EC35" s="414">
        <v>439509</v>
      </c>
      <c r="ED35" s="57">
        <f t="shared" si="27"/>
        <v>1419001</v>
      </c>
      <c r="EE35" s="416">
        <v>955</v>
      </c>
      <c r="EF35" s="266">
        <f t="shared" si="28"/>
        <v>14163</v>
      </c>
      <c r="EG35" s="57">
        <v>521201</v>
      </c>
      <c r="EH35" s="414">
        <f t="shared" si="29"/>
        <v>1542346</v>
      </c>
      <c r="EI35" s="57">
        <v>1074</v>
      </c>
      <c r="EJ35" s="415">
        <f t="shared" si="30"/>
        <v>14532</v>
      </c>
      <c r="EK35" s="57">
        <v>592192</v>
      </c>
      <c r="EL35" s="414">
        <f t="shared" si="31"/>
        <v>1811969</v>
      </c>
      <c r="EM35" s="57">
        <v>1293</v>
      </c>
      <c r="EN35" s="415">
        <f t="shared" si="32"/>
        <v>17454</v>
      </c>
      <c r="EO35" s="57">
        <v>697605</v>
      </c>
      <c r="EP35" s="414">
        <f t="shared" si="94"/>
        <v>1861321</v>
      </c>
      <c r="EQ35" s="57">
        <v>1622</v>
      </c>
      <c r="ER35" s="415">
        <f t="shared" si="33"/>
        <v>17212</v>
      </c>
      <c r="ES35" s="386" t="s">
        <v>296</v>
      </c>
      <c r="ET35" s="57">
        <v>619126</v>
      </c>
      <c r="EU35" s="57">
        <f t="shared" si="95"/>
        <v>1282592</v>
      </c>
      <c r="EV35" s="57">
        <v>1712</v>
      </c>
      <c r="EW35" s="266">
        <f t="shared" si="96"/>
        <v>10269</v>
      </c>
      <c r="EX35" s="57">
        <v>579578</v>
      </c>
      <c r="EY35" s="57">
        <f t="shared" si="97"/>
        <v>1119250</v>
      </c>
      <c r="EZ35" s="57">
        <v>1697</v>
      </c>
      <c r="FA35" s="266">
        <f t="shared" si="98"/>
        <v>8358</v>
      </c>
      <c r="FB35" s="183" t="s">
        <v>298</v>
      </c>
      <c r="FC35" s="57">
        <v>727310</v>
      </c>
      <c r="FD35" s="57">
        <f t="shared" si="99"/>
        <v>1327286</v>
      </c>
      <c r="FE35" s="57">
        <v>2045</v>
      </c>
      <c r="FF35" s="266">
        <f t="shared" si="100"/>
        <v>9538</v>
      </c>
      <c r="FG35" s="24">
        <v>729182</v>
      </c>
      <c r="FH35" s="24">
        <f t="shared" si="101"/>
        <v>1358753</v>
      </c>
      <c r="FI35" s="24">
        <v>2136</v>
      </c>
      <c r="FJ35" s="375">
        <f t="shared" si="102"/>
        <v>10035</v>
      </c>
      <c r="FK35" s="57">
        <v>565561</v>
      </c>
      <c r="FL35" s="57">
        <f t="shared" si="103"/>
        <v>1052590</v>
      </c>
      <c r="FM35" s="57">
        <v>1856</v>
      </c>
      <c r="FN35" s="266">
        <f t="shared" si="104"/>
        <v>8654</v>
      </c>
      <c r="FO35" s="24">
        <v>612806</v>
      </c>
      <c r="FP35" s="24">
        <f t="shared" si="105"/>
        <v>1173869</v>
      </c>
      <c r="FQ35" s="24">
        <v>2186</v>
      </c>
      <c r="FR35" s="266">
        <f t="shared" si="106"/>
        <v>9830</v>
      </c>
      <c r="FS35" s="57">
        <v>607404</v>
      </c>
      <c r="FT35" s="57">
        <f t="shared" si="107"/>
        <v>1180001</v>
      </c>
      <c r="FU35" s="57">
        <v>2182</v>
      </c>
      <c r="FV35" s="266">
        <f t="shared" si="108"/>
        <v>10087</v>
      </c>
      <c r="FW35" s="57">
        <v>750289</v>
      </c>
      <c r="FX35" s="57">
        <f t="shared" si="109"/>
        <v>1404766</v>
      </c>
      <c r="FY35" s="57">
        <v>2661</v>
      </c>
      <c r="FZ35" s="375">
        <f t="shared" si="110"/>
        <v>11461</v>
      </c>
      <c r="GA35" s="57">
        <v>741129</v>
      </c>
      <c r="GB35" s="57">
        <f t="shared" si="111"/>
        <v>1400908</v>
      </c>
      <c r="GC35" s="57">
        <v>2681</v>
      </c>
      <c r="GD35" s="266">
        <f t="shared" si="112"/>
        <v>11541</v>
      </c>
      <c r="GE35" s="183" t="s">
        <v>298</v>
      </c>
      <c r="GF35" s="24">
        <v>764298</v>
      </c>
      <c r="GG35" s="24">
        <f t="shared" si="113"/>
        <v>1449750</v>
      </c>
      <c r="GH35" s="57">
        <v>2831</v>
      </c>
      <c r="GI35" s="266">
        <f t="shared" si="114"/>
        <v>12020</v>
      </c>
      <c r="GJ35" s="183" t="s">
        <v>299</v>
      </c>
      <c r="GK35" s="347">
        <v>900</v>
      </c>
      <c r="GL35" s="57">
        <f t="shared" si="115"/>
        <v>1430</v>
      </c>
      <c r="GM35" s="411">
        <v>2657</v>
      </c>
      <c r="GN35" s="375">
        <f t="shared" si="116"/>
        <v>6497</v>
      </c>
      <c r="GO35" s="57">
        <v>637</v>
      </c>
      <c r="GP35" s="347">
        <f t="shared" si="117"/>
        <v>891</v>
      </c>
      <c r="GQ35" s="57">
        <v>2701</v>
      </c>
      <c r="GR35" s="409">
        <f t="shared" si="118"/>
        <v>4986</v>
      </c>
      <c r="GS35" s="57">
        <v>674</v>
      </c>
      <c r="GT35" s="347">
        <f t="shared" si="119"/>
        <v>912</v>
      </c>
      <c r="GU35" s="57">
        <v>3042</v>
      </c>
      <c r="GV35" s="409">
        <f t="shared" si="34"/>
        <v>5303</v>
      </c>
      <c r="GW35" s="24">
        <v>748</v>
      </c>
      <c r="GX35" s="347">
        <f t="shared" si="120"/>
        <v>991</v>
      </c>
      <c r="GY35" s="24">
        <v>3563</v>
      </c>
      <c r="GZ35" s="409">
        <f t="shared" si="121"/>
        <v>5901</v>
      </c>
      <c r="HA35" s="57">
        <v>756</v>
      </c>
      <c r="HB35" s="347">
        <f t="shared" si="122"/>
        <v>1000</v>
      </c>
      <c r="HC35" s="24">
        <v>3636</v>
      </c>
      <c r="HD35" s="409">
        <f t="shared" si="123"/>
        <v>6026</v>
      </c>
      <c r="HE35" s="183" t="s">
        <v>300</v>
      </c>
      <c r="HF35" s="57">
        <v>2718</v>
      </c>
      <c r="HG35" s="24">
        <f t="shared" si="124"/>
        <v>7090</v>
      </c>
      <c r="HH35" s="57">
        <v>1208</v>
      </c>
      <c r="HI35" s="266">
        <f t="shared" si="35"/>
        <v>11570</v>
      </c>
      <c r="HJ35" s="57">
        <v>2504</v>
      </c>
      <c r="HK35" s="57">
        <f t="shared" si="125"/>
        <v>7134</v>
      </c>
      <c r="HL35" s="57">
        <v>1157</v>
      </c>
      <c r="HM35" s="266">
        <f t="shared" si="126"/>
        <v>12241</v>
      </c>
      <c r="HN35" s="57">
        <v>1027</v>
      </c>
      <c r="HO35" s="57">
        <f t="shared" si="127"/>
        <v>3255</v>
      </c>
      <c r="HP35" s="57">
        <v>1282</v>
      </c>
      <c r="HQ35" s="266">
        <f t="shared" si="128"/>
        <v>14006</v>
      </c>
      <c r="HR35" s="160" t="s">
        <v>301</v>
      </c>
      <c r="HS35" s="24">
        <v>2715</v>
      </c>
      <c r="HT35" s="57">
        <f t="shared" si="36"/>
        <v>12017</v>
      </c>
      <c r="HU35" s="57">
        <v>688</v>
      </c>
      <c r="HV35" s="266">
        <f t="shared" si="37"/>
        <v>13880</v>
      </c>
      <c r="HW35" s="57">
        <v>2033</v>
      </c>
      <c r="HX35" s="57">
        <f t="shared" si="38"/>
        <v>6732</v>
      </c>
      <c r="HY35" s="57">
        <v>814</v>
      </c>
      <c r="HZ35" s="266">
        <f t="shared" si="39"/>
        <v>8656</v>
      </c>
      <c r="IA35" s="57">
        <v>2063</v>
      </c>
      <c r="IB35" s="57">
        <f t="shared" si="40"/>
        <v>6242</v>
      </c>
      <c r="IC35" s="57">
        <v>983</v>
      </c>
      <c r="ID35" s="266">
        <f t="shared" si="41"/>
        <v>9275</v>
      </c>
      <c r="IE35" s="24">
        <v>1787</v>
      </c>
      <c r="IF35" s="57">
        <f t="shared" si="42"/>
        <v>5626</v>
      </c>
      <c r="IG35" s="57">
        <v>944</v>
      </c>
      <c r="IH35" s="266">
        <f t="shared" si="43"/>
        <v>8793</v>
      </c>
      <c r="II35" s="57">
        <v>1885</v>
      </c>
      <c r="IJ35" s="57">
        <f t="shared" si="44"/>
        <v>6079</v>
      </c>
      <c r="IK35" s="57">
        <v>985</v>
      </c>
      <c r="IL35" s="266">
        <f t="shared" si="45"/>
        <v>9148</v>
      </c>
      <c r="IM35" s="57">
        <v>2328</v>
      </c>
      <c r="IN35" s="57">
        <f t="shared" si="46"/>
        <v>7235</v>
      </c>
      <c r="IO35" s="57">
        <v>1061</v>
      </c>
      <c r="IP35" s="266">
        <f t="shared" si="47"/>
        <v>9668</v>
      </c>
      <c r="IQ35" s="57">
        <v>1486</v>
      </c>
      <c r="IR35" s="57">
        <f t="shared" si="48"/>
        <v>5537</v>
      </c>
      <c r="IS35" s="57">
        <v>542</v>
      </c>
      <c r="IT35" s="57">
        <f t="shared" si="49"/>
        <v>6302</v>
      </c>
    </row>
    <row r="36" spans="1:254" s="57" customFormat="1" ht="13.8" x14ac:dyDescent="0.3">
      <c r="B36" s="351" t="s">
        <v>302</v>
      </c>
      <c r="C36" s="24">
        <v>45997</v>
      </c>
      <c r="D36" s="24">
        <f t="shared" si="50"/>
        <v>219868</v>
      </c>
      <c r="E36" s="57">
        <v>93</v>
      </c>
      <c r="F36" s="266">
        <f t="shared" si="51"/>
        <v>3702</v>
      </c>
      <c r="G36" s="374">
        <v>51054</v>
      </c>
      <c r="H36" s="57">
        <f t="shared" si="52"/>
        <v>241603</v>
      </c>
      <c r="I36" s="57">
        <v>99</v>
      </c>
      <c r="J36" s="266">
        <f t="shared" si="53"/>
        <v>4138</v>
      </c>
      <c r="K36" s="374">
        <v>58919</v>
      </c>
      <c r="L36" s="57">
        <f t="shared" si="54"/>
        <v>276383</v>
      </c>
      <c r="M36" s="24">
        <v>107</v>
      </c>
      <c r="N36" s="266">
        <f t="shared" si="55"/>
        <v>4748</v>
      </c>
      <c r="O36" s="374">
        <v>52701</v>
      </c>
      <c r="P36" s="57">
        <f t="shared" si="56"/>
        <v>279377</v>
      </c>
      <c r="Q36" s="57">
        <v>104</v>
      </c>
      <c r="R36" s="266">
        <f t="shared" si="57"/>
        <v>5037</v>
      </c>
      <c r="S36" s="57">
        <v>67682</v>
      </c>
      <c r="T36" s="57">
        <f t="shared" si="58"/>
        <v>309094</v>
      </c>
      <c r="U36" s="57">
        <v>134</v>
      </c>
      <c r="V36" s="266">
        <f t="shared" si="59"/>
        <v>5100</v>
      </c>
      <c r="W36" s="57">
        <v>58132</v>
      </c>
      <c r="X36" s="57">
        <f t="shared" si="60"/>
        <v>294464</v>
      </c>
      <c r="Y36" s="57">
        <v>109</v>
      </c>
      <c r="Z36" s="266">
        <f t="shared" si="61"/>
        <v>5108</v>
      </c>
      <c r="AA36" s="57">
        <v>84580</v>
      </c>
      <c r="AB36" s="57">
        <f t="shared" si="62"/>
        <v>354378</v>
      </c>
      <c r="AC36" s="57">
        <v>164</v>
      </c>
      <c r="AD36" s="266">
        <f t="shared" si="63"/>
        <v>5873</v>
      </c>
      <c r="AE36" s="57">
        <v>74504</v>
      </c>
      <c r="AF36" s="57">
        <f t="shared" si="64"/>
        <v>365750</v>
      </c>
      <c r="AG36" s="57">
        <v>144</v>
      </c>
      <c r="AH36" s="266">
        <f t="shared" si="65"/>
        <v>6016</v>
      </c>
      <c r="AI36" s="57">
        <v>92742</v>
      </c>
      <c r="AJ36" s="57">
        <f t="shared" si="66"/>
        <v>389169</v>
      </c>
      <c r="AK36" s="57">
        <v>185</v>
      </c>
      <c r="AL36" s="266">
        <f t="shared" si="67"/>
        <v>6328</v>
      </c>
      <c r="AM36" s="266"/>
      <c r="AN36" s="57">
        <v>87886</v>
      </c>
      <c r="AO36" s="57">
        <f t="shared" si="68"/>
        <v>403252</v>
      </c>
      <c r="AP36" s="57">
        <v>167</v>
      </c>
      <c r="AQ36" s="266">
        <f t="shared" si="69"/>
        <v>6786</v>
      </c>
      <c r="AR36" s="57">
        <v>100124</v>
      </c>
      <c r="AS36" s="57">
        <f t="shared" si="70"/>
        <v>457987</v>
      </c>
      <c r="AT36" s="57">
        <v>184</v>
      </c>
      <c r="AU36" s="266">
        <f t="shared" si="71"/>
        <v>7198</v>
      </c>
      <c r="AV36" s="57">
        <v>111882</v>
      </c>
      <c r="AW36" s="57">
        <f t="shared" si="72"/>
        <v>506127</v>
      </c>
      <c r="AX36" s="57">
        <v>214</v>
      </c>
      <c r="AY36" s="266">
        <f t="shared" si="73"/>
        <v>8012</v>
      </c>
      <c r="AZ36" s="57">
        <v>87910</v>
      </c>
      <c r="BA36" s="57">
        <f t="shared" si="74"/>
        <v>440989</v>
      </c>
      <c r="BB36" s="57">
        <v>172</v>
      </c>
      <c r="BC36" s="266">
        <f t="shared" si="75"/>
        <v>7035</v>
      </c>
      <c r="BD36" s="57">
        <v>93163</v>
      </c>
      <c r="BE36" s="57">
        <f t="shared" si="76"/>
        <v>443559</v>
      </c>
      <c r="BF36" s="57">
        <v>179</v>
      </c>
      <c r="BG36" s="266">
        <f t="shared" si="77"/>
        <v>7264</v>
      </c>
      <c r="BH36" s="57">
        <v>83001</v>
      </c>
      <c r="BI36" s="57">
        <f t="shared" si="78"/>
        <v>406303</v>
      </c>
      <c r="BJ36" s="57">
        <v>154</v>
      </c>
      <c r="BK36" s="266">
        <f t="shared" si="79"/>
        <v>7129</v>
      </c>
      <c r="BL36" s="57">
        <v>81594</v>
      </c>
      <c r="BM36" s="57">
        <f t="shared" si="80"/>
        <v>454396</v>
      </c>
      <c r="BN36" s="57">
        <v>155</v>
      </c>
      <c r="BO36" s="266">
        <f t="shared" si="81"/>
        <v>7967</v>
      </c>
      <c r="BP36" s="57">
        <v>88641</v>
      </c>
      <c r="BQ36" s="57">
        <f t="shared" si="82"/>
        <v>459286</v>
      </c>
      <c r="BR36" s="57">
        <v>165</v>
      </c>
      <c r="BS36" s="266">
        <f t="shared" si="83"/>
        <v>7852</v>
      </c>
      <c r="BT36" s="57">
        <v>87308</v>
      </c>
      <c r="BU36" s="57">
        <f t="shared" si="84"/>
        <v>485279</v>
      </c>
      <c r="BV36" s="57">
        <v>172</v>
      </c>
      <c r="BW36" s="266">
        <f t="shared" si="85"/>
        <v>8555</v>
      </c>
      <c r="BX36" s="57">
        <v>97645</v>
      </c>
      <c r="BY36" s="57">
        <f t="shared" si="86"/>
        <v>507731</v>
      </c>
      <c r="BZ36" s="57">
        <v>188</v>
      </c>
      <c r="CA36" s="266">
        <f t="shared" si="87"/>
        <v>8464</v>
      </c>
      <c r="CB36" s="57">
        <v>107734</v>
      </c>
      <c r="CC36" s="57">
        <f t="shared" si="88"/>
        <v>554989</v>
      </c>
      <c r="CD36" s="57">
        <v>201</v>
      </c>
      <c r="CE36" s="266">
        <f t="shared" si="89"/>
        <v>8721</v>
      </c>
      <c r="CF36" s="57">
        <v>116827</v>
      </c>
      <c r="CG36" s="57">
        <f t="shared" si="90"/>
        <v>582077</v>
      </c>
      <c r="CH36" s="57">
        <v>217</v>
      </c>
      <c r="CI36" s="266">
        <f t="shared" si="91"/>
        <v>9301</v>
      </c>
      <c r="CJ36" s="57">
        <v>129323</v>
      </c>
      <c r="CK36" s="57">
        <f t="shared" si="92"/>
        <v>603609</v>
      </c>
      <c r="CL36" s="57">
        <v>237</v>
      </c>
      <c r="CM36" s="266">
        <f t="shared" si="93"/>
        <v>9809</v>
      </c>
      <c r="CN36" s="183" t="s">
        <v>303</v>
      </c>
      <c r="CO36" s="57">
        <v>158173</v>
      </c>
      <c r="CP36" s="57">
        <f t="shared" si="7"/>
        <v>730328</v>
      </c>
      <c r="CQ36" s="57">
        <v>222</v>
      </c>
      <c r="CR36" s="266">
        <f t="shared" si="8"/>
        <v>7805</v>
      </c>
      <c r="CS36" s="57">
        <v>202500</v>
      </c>
      <c r="CT36" s="57">
        <f t="shared" si="9"/>
        <v>863383</v>
      </c>
      <c r="CU36" s="57">
        <v>228</v>
      </c>
      <c r="CV36" s="266">
        <f t="shared" si="10"/>
        <v>7320</v>
      </c>
      <c r="CW36" s="57">
        <v>172507</v>
      </c>
      <c r="CX36" s="57">
        <f t="shared" si="11"/>
        <v>843309</v>
      </c>
      <c r="CY36" s="57">
        <v>199</v>
      </c>
      <c r="CZ36" s="266">
        <f t="shared" si="12"/>
        <v>7602</v>
      </c>
      <c r="DA36" s="57">
        <v>195141</v>
      </c>
      <c r="DB36" s="57">
        <f t="shared" si="13"/>
        <v>889074</v>
      </c>
      <c r="DC36" s="57">
        <v>224</v>
      </c>
      <c r="DD36" s="266">
        <f t="shared" si="14"/>
        <v>7942</v>
      </c>
      <c r="DE36" s="57">
        <v>243190</v>
      </c>
      <c r="DF36" s="57">
        <f t="shared" si="15"/>
        <v>1068077</v>
      </c>
      <c r="DG36" s="57">
        <v>269</v>
      </c>
      <c r="DH36" s="266">
        <f t="shared" si="16"/>
        <v>9267</v>
      </c>
      <c r="DI36" s="57">
        <v>248910</v>
      </c>
      <c r="DJ36" s="57">
        <f t="shared" si="17"/>
        <v>1055122</v>
      </c>
      <c r="DK36" s="57">
        <v>277</v>
      </c>
      <c r="DL36" s="266">
        <f t="shared" si="18"/>
        <v>8845</v>
      </c>
      <c r="DM36" s="57">
        <v>278252</v>
      </c>
      <c r="DN36" s="57">
        <f t="shared" si="19"/>
        <v>1264410</v>
      </c>
      <c r="DO36" s="57">
        <v>315</v>
      </c>
      <c r="DP36" s="266">
        <f t="shared" si="20"/>
        <v>10406</v>
      </c>
      <c r="DQ36" s="57">
        <v>340702</v>
      </c>
      <c r="DR36" s="57">
        <f t="shared" si="21"/>
        <v>1392220</v>
      </c>
      <c r="DS36" s="57">
        <v>387</v>
      </c>
      <c r="DT36" s="266">
        <f t="shared" si="22"/>
        <v>11479</v>
      </c>
      <c r="DU36" s="57">
        <v>346239</v>
      </c>
      <c r="DV36" s="57">
        <f t="shared" si="23"/>
        <v>1440291</v>
      </c>
      <c r="DW36" s="57">
        <v>396</v>
      </c>
      <c r="DX36" s="266">
        <f t="shared" si="24"/>
        <v>11658</v>
      </c>
      <c r="DY36" s="57">
        <v>423765</v>
      </c>
      <c r="DZ36" s="57">
        <f t="shared" si="25"/>
        <v>1686129</v>
      </c>
      <c r="EA36" s="57">
        <v>491</v>
      </c>
      <c r="EB36" s="266">
        <f t="shared" si="26"/>
        <v>13152</v>
      </c>
      <c r="EC36" s="57">
        <v>479131</v>
      </c>
      <c r="ED36" s="57">
        <f t="shared" si="27"/>
        <v>1898132</v>
      </c>
      <c r="EE36" s="57">
        <v>536</v>
      </c>
      <c r="EF36" s="266">
        <f t="shared" si="28"/>
        <v>14699</v>
      </c>
      <c r="EG36" s="414">
        <v>540988</v>
      </c>
      <c r="EH36" s="57">
        <f t="shared" si="29"/>
        <v>2083334</v>
      </c>
      <c r="EI36" s="416">
        <v>612</v>
      </c>
      <c r="EJ36" s="266">
        <f t="shared" si="30"/>
        <v>15144</v>
      </c>
      <c r="EK36" s="414">
        <v>708603</v>
      </c>
      <c r="EL36" s="57">
        <f t="shared" si="31"/>
        <v>2520572</v>
      </c>
      <c r="EM36" s="416">
        <v>797</v>
      </c>
      <c r="EN36" s="266">
        <f t="shared" si="32"/>
        <v>18251</v>
      </c>
      <c r="EO36" s="414">
        <v>726573</v>
      </c>
      <c r="EP36" s="57">
        <f t="shared" si="94"/>
        <v>2587894</v>
      </c>
      <c r="EQ36" s="416">
        <v>824</v>
      </c>
      <c r="ER36" s="266">
        <f t="shared" si="33"/>
        <v>18036</v>
      </c>
      <c r="ES36" s="386" t="s">
        <v>302</v>
      </c>
      <c r="ET36" s="57">
        <v>707322</v>
      </c>
      <c r="EU36" s="414">
        <f t="shared" si="95"/>
        <v>1989914</v>
      </c>
      <c r="EV36" s="57">
        <v>838</v>
      </c>
      <c r="EW36" s="415">
        <f t="shared" si="96"/>
        <v>11107</v>
      </c>
      <c r="EX36" s="57">
        <v>733458</v>
      </c>
      <c r="EY36" s="57">
        <f t="shared" si="97"/>
        <v>1852708</v>
      </c>
      <c r="EZ36" s="57">
        <v>904</v>
      </c>
      <c r="FA36" s="266">
        <f t="shared" si="98"/>
        <v>9262</v>
      </c>
      <c r="FB36" s="183" t="s">
        <v>304</v>
      </c>
      <c r="FC36" s="57">
        <v>904176</v>
      </c>
      <c r="FD36" s="57">
        <f t="shared" si="99"/>
        <v>2231462</v>
      </c>
      <c r="FE36" s="57">
        <v>1101</v>
      </c>
      <c r="FF36" s="266">
        <f t="shared" si="100"/>
        <v>10639</v>
      </c>
      <c r="FG36" s="24">
        <v>949501</v>
      </c>
      <c r="FH36" s="24">
        <f t="shared" si="101"/>
        <v>2308254</v>
      </c>
      <c r="FI36" s="24">
        <v>1155</v>
      </c>
      <c r="FJ36" s="375">
        <f t="shared" si="102"/>
        <v>11190</v>
      </c>
      <c r="FK36" s="57">
        <v>684866</v>
      </c>
      <c r="FL36" s="57">
        <f t="shared" si="103"/>
        <v>1737456</v>
      </c>
      <c r="FM36" s="57">
        <v>1042</v>
      </c>
      <c r="FN36" s="266">
        <f t="shared" si="104"/>
        <v>9696</v>
      </c>
      <c r="FO36" s="24">
        <v>771277</v>
      </c>
      <c r="FP36" s="24">
        <f t="shared" si="105"/>
        <v>1945146</v>
      </c>
      <c r="FQ36" s="24">
        <v>1213</v>
      </c>
      <c r="FR36" s="266">
        <f t="shared" si="106"/>
        <v>11043</v>
      </c>
      <c r="FS36" s="57">
        <v>809023</v>
      </c>
      <c r="FT36" s="57">
        <f t="shared" si="107"/>
        <v>1989024</v>
      </c>
      <c r="FU36" s="57">
        <v>1256</v>
      </c>
      <c r="FV36" s="266">
        <f t="shared" si="108"/>
        <v>11343</v>
      </c>
      <c r="FW36" s="57">
        <v>964217</v>
      </c>
      <c r="FX36" s="57">
        <f t="shared" si="109"/>
        <v>2368983</v>
      </c>
      <c r="FY36" s="57">
        <v>1488</v>
      </c>
      <c r="FZ36" s="375">
        <f t="shared" si="110"/>
        <v>12949</v>
      </c>
      <c r="GA36" s="57">
        <v>931556</v>
      </c>
      <c r="GB36" s="57">
        <f t="shared" si="111"/>
        <v>2332464</v>
      </c>
      <c r="GC36" s="57">
        <v>1476</v>
      </c>
      <c r="GD36" s="266">
        <f t="shared" si="112"/>
        <v>13017</v>
      </c>
      <c r="GE36" s="183" t="s">
        <v>304</v>
      </c>
      <c r="GF36" s="24">
        <v>1002115</v>
      </c>
      <c r="GG36" s="24">
        <f t="shared" si="113"/>
        <v>2451865</v>
      </c>
      <c r="GH36" s="57">
        <v>1608</v>
      </c>
      <c r="GI36" s="266">
        <f t="shared" si="114"/>
        <v>13628</v>
      </c>
      <c r="GJ36" s="183" t="s">
        <v>305</v>
      </c>
      <c r="GK36" s="57">
        <v>1412</v>
      </c>
      <c r="GL36" s="57">
        <f t="shared" si="115"/>
        <v>2842</v>
      </c>
      <c r="GM36" s="24">
        <v>1695</v>
      </c>
      <c r="GN36" s="375">
        <f t="shared" si="116"/>
        <v>8192</v>
      </c>
      <c r="GO36" s="347">
        <v>1038</v>
      </c>
      <c r="GP36" s="24">
        <f t="shared" si="117"/>
        <v>1929</v>
      </c>
      <c r="GQ36" s="411">
        <v>1670</v>
      </c>
      <c r="GR36" s="266">
        <f t="shared" si="118"/>
        <v>6656</v>
      </c>
      <c r="GS36" s="347">
        <v>1018</v>
      </c>
      <c r="GT36" s="57">
        <f t="shared" si="119"/>
        <v>1930</v>
      </c>
      <c r="GU36" s="411">
        <v>1818</v>
      </c>
      <c r="GV36" s="266">
        <f t="shared" si="34"/>
        <v>7121</v>
      </c>
      <c r="GW36" s="347">
        <v>1253</v>
      </c>
      <c r="GX36" s="57">
        <f t="shared" si="120"/>
        <v>2244</v>
      </c>
      <c r="GY36" s="411">
        <v>2320</v>
      </c>
      <c r="GZ36" s="375">
        <f t="shared" si="121"/>
        <v>8221</v>
      </c>
      <c r="HA36" s="347">
        <v>1140</v>
      </c>
      <c r="HB36" s="24">
        <f t="shared" si="122"/>
        <v>2140</v>
      </c>
      <c r="HC36" s="411">
        <v>2055</v>
      </c>
      <c r="HD36" s="375">
        <f t="shared" si="123"/>
        <v>8081</v>
      </c>
      <c r="HE36" s="183" t="s">
        <v>306</v>
      </c>
      <c r="HF36" s="57">
        <v>6211</v>
      </c>
      <c r="HG36" s="24">
        <f t="shared" si="124"/>
        <v>13301</v>
      </c>
      <c r="HH36" s="57">
        <v>1601</v>
      </c>
      <c r="HI36" s="266">
        <f t="shared" si="35"/>
        <v>13171</v>
      </c>
      <c r="HJ36" s="57">
        <v>5520</v>
      </c>
      <c r="HK36" s="57">
        <f t="shared" si="125"/>
        <v>12654</v>
      </c>
      <c r="HL36" s="57">
        <v>1445</v>
      </c>
      <c r="HM36" s="266">
        <f t="shared" si="126"/>
        <v>13686</v>
      </c>
      <c r="HN36" s="57">
        <v>2653</v>
      </c>
      <c r="HO36" s="57">
        <f t="shared" si="127"/>
        <v>5908</v>
      </c>
      <c r="HP36" s="57">
        <v>1635</v>
      </c>
      <c r="HQ36" s="266">
        <f t="shared" si="128"/>
        <v>15641</v>
      </c>
      <c r="HR36" s="160" t="s">
        <v>307</v>
      </c>
      <c r="HS36" s="24">
        <v>2929</v>
      </c>
      <c r="HT36" s="57">
        <f t="shared" si="36"/>
        <v>14946</v>
      </c>
      <c r="HU36" s="57">
        <v>547</v>
      </c>
      <c r="HV36" s="266">
        <f t="shared" si="37"/>
        <v>14427</v>
      </c>
      <c r="HW36" s="57">
        <v>2230</v>
      </c>
      <c r="HX36" s="57">
        <f t="shared" si="38"/>
        <v>8962</v>
      </c>
      <c r="HY36" s="57">
        <v>607</v>
      </c>
      <c r="HZ36" s="266">
        <f t="shared" si="39"/>
        <v>9263</v>
      </c>
      <c r="IA36" s="57">
        <v>2291</v>
      </c>
      <c r="IB36" s="57">
        <f t="shared" si="40"/>
        <v>8533</v>
      </c>
      <c r="IC36" s="57">
        <v>744</v>
      </c>
      <c r="ID36" s="266">
        <f t="shared" si="41"/>
        <v>10019</v>
      </c>
      <c r="IE36" s="24">
        <v>2163</v>
      </c>
      <c r="IF36" s="57">
        <f t="shared" si="42"/>
        <v>7789</v>
      </c>
      <c r="IG36" s="57">
        <v>770</v>
      </c>
      <c r="IH36" s="266">
        <f t="shared" si="43"/>
        <v>9563</v>
      </c>
      <c r="II36" s="57">
        <v>2154</v>
      </c>
      <c r="IJ36" s="57">
        <f t="shared" si="44"/>
        <v>8233</v>
      </c>
      <c r="IK36" s="57">
        <v>799</v>
      </c>
      <c r="IL36" s="266">
        <f t="shared" si="45"/>
        <v>9947</v>
      </c>
      <c r="IM36" s="57">
        <v>2358</v>
      </c>
      <c r="IN36" s="57">
        <f t="shared" si="46"/>
        <v>9593</v>
      </c>
      <c r="IO36" s="57">
        <v>762</v>
      </c>
      <c r="IP36" s="266">
        <f t="shared" si="47"/>
        <v>10430</v>
      </c>
      <c r="IQ36" s="57">
        <v>1594</v>
      </c>
      <c r="IR36" s="57">
        <f t="shared" si="48"/>
        <v>7131</v>
      </c>
      <c r="IS36" s="57">
        <v>440</v>
      </c>
      <c r="IT36" s="57">
        <f t="shared" si="49"/>
        <v>6742</v>
      </c>
    </row>
    <row r="37" spans="1:254" s="57" customFormat="1" ht="14.4" customHeight="1" x14ac:dyDescent="0.3">
      <c r="B37" s="351" t="s">
        <v>308</v>
      </c>
      <c r="C37" s="24">
        <v>44611</v>
      </c>
      <c r="D37" s="24">
        <f t="shared" si="50"/>
        <v>264479</v>
      </c>
      <c r="E37" s="57">
        <v>52</v>
      </c>
      <c r="F37" s="266">
        <f t="shared" si="51"/>
        <v>3754</v>
      </c>
      <c r="G37" s="374">
        <v>36939</v>
      </c>
      <c r="H37" s="57">
        <f t="shared" si="52"/>
        <v>278542</v>
      </c>
      <c r="I37" s="57">
        <v>44</v>
      </c>
      <c r="J37" s="266">
        <f t="shared" si="53"/>
        <v>4182</v>
      </c>
      <c r="K37" s="374">
        <v>48876</v>
      </c>
      <c r="L37" s="57">
        <f t="shared" si="54"/>
        <v>325259</v>
      </c>
      <c r="M37" s="24">
        <v>58</v>
      </c>
      <c r="N37" s="266">
        <f t="shared" si="55"/>
        <v>4806</v>
      </c>
      <c r="O37" s="374">
        <v>67039</v>
      </c>
      <c r="P37" s="57">
        <f t="shared" si="56"/>
        <v>346416</v>
      </c>
      <c r="Q37" s="57">
        <v>78</v>
      </c>
      <c r="R37" s="266">
        <f t="shared" si="57"/>
        <v>5115</v>
      </c>
      <c r="S37" s="57">
        <v>49627</v>
      </c>
      <c r="T37" s="57">
        <f t="shared" si="58"/>
        <v>358721</v>
      </c>
      <c r="U37" s="57">
        <v>59</v>
      </c>
      <c r="V37" s="266">
        <f t="shared" si="59"/>
        <v>5159</v>
      </c>
      <c r="W37" s="57">
        <v>50291</v>
      </c>
      <c r="X37" s="57">
        <f t="shared" si="60"/>
        <v>344755</v>
      </c>
      <c r="Y37" s="57">
        <v>59</v>
      </c>
      <c r="Z37" s="266">
        <f t="shared" si="61"/>
        <v>5167</v>
      </c>
      <c r="AA37" s="57">
        <v>58501</v>
      </c>
      <c r="AB37" s="57">
        <f t="shared" si="62"/>
        <v>412879</v>
      </c>
      <c r="AC37" s="57">
        <v>70</v>
      </c>
      <c r="AD37" s="266">
        <f t="shared" si="63"/>
        <v>5943</v>
      </c>
      <c r="AE37" s="57">
        <v>52148</v>
      </c>
      <c r="AF37" s="57">
        <f t="shared" si="64"/>
        <v>417898</v>
      </c>
      <c r="AG37" s="57">
        <v>62</v>
      </c>
      <c r="AH37" s="266">
        <f t="shared" si="65"/>
        <v>6078</v>
      </c>
      <c r="AI37" s="57">
        <v>72199</v>
      </c>
      <c r="AJ37" s="57">
        <f t="shared" si="66"/>
        <v>461368</v>
      </c>
      <c r="AK37" s="57">
        <v>90</v>
      </c>
      <c r="AL37" s="266">
        <f t="shared" si="67"/>
        <v>6418</v>
      </c>
      <c r="AM37" s="266"/>
      <c r="AN37" s="57">
        <v>83896</v>
      </c>
      <c r="AO37" s="57">
        <f t="shared" si="68"/>
        <v>487148</v>
      </c>
      <c r="AP37" s="57">
        <v>99</v>
      </c>
      <c r="AQ37" s="266">
        <f t="shared" si="69"/>
        <v>6885</v>
      </c>
      <c r="AR37" s="57">
        <v>88908</v>
      </c>
      <c r="AS37" s="57">
        <f t="shared" si="70"/>
        <v>546895</v>
      </c>
      <c r="AT37" s="57">
        <v>103</v>
      </c>
      <c r="AU37" s="266">
        <f t="shared" si="71"/>
        <v>7301</v>
      </c>
      <c r="AV37" s="57">
        <v>78659</v>
      </c>
      <c r="AW37" s="57">
        <f t="shared" si="72"/>
        <v>584786</v>
      </c>
      <c r="AX37" s="57">
        <v>96</v>
      </c>
      <c r="AY37" s="266">
        <f t="shared" si="73"/>
        <v>8108</v>
      </c>
      <c r="AZ37" s="57">
        <v>76062</v>
      </c>
      <c r="BA37" s="57">
        <f t="shared" si="74"/>
        <v>517051</v>
      </c>
      <c r="BB37" s="57">
        <v>88</v>
      </c>
      <c r="BC37" s="266">
        <f t="shared" si="75"/>
        <v>7123</v>
      </c>
      <c r="BD37" s="57">
        <v>67852</v>
      </c>
      <c r="BE37" s="57">
        <f t="shared" si="76"/>
        <v>511411</v>
      </c>
      <c r="BF37" s="57">
        <v>78</v>
      </c>
      <c r="BG37" s="266">
        <f t="shared" si="77"/>
        <v>7342</v>
      </c>
      <c r="BH37" s="57">
        <v>66887</v>
      </c>
      <c r="BI37" s="57">
        <f t="shared" si="78"/>
        <v>473190</v>
      </c>
      <c r="BJ37" s="57">
        <v>77</v>
      </c>
      <c r="BK37" s="266">
        <f t="shared" si="79"/>
        <v>7206</v>
      </c>
      <c r="BL37" s="57">
        <v>82077</v>
      </c>
      <c r="BM37" s="57">
        <f t="shared" si="80"/>
        <v>536473</v>
      </c>
      <c r="BN37" s="57">
        <v>97</v>
      </c>
      <c r="BO37" s="266">
        <f t="shared" si="81"/>
        <v>8064</v>
      </c>
      <c r="BP37" s="57">
        <v>67326</v>
      </c>
      <c r="BQ37" s="57">
        <f t="shared" si="82"/>
        <v>526612</v>
      </c>
      <c r="BR37" s="57">
        <v>82</v>
      </c>
      <c r="BS37" s="266">
        <f t="shared" si="83"/>
        <v>7934</v>
      </c>
      <c r="BT37" s="57">
        <v>81722</v>
      </c>
      <c r="BU37" s="57">
        <f t="shared" si="84"/>
        <v>567001</v>
      </c>
      <c r="BV37" s="57">
        <v>98</v>
      </c>
      <c r="BW37" s="266">
        <f t="shared" si="85"/>
        <v>8653</v>
      </c>
      <c r="BX37" s="57">
        <v>95004</v>
      </c>
      <c r="BY37" s="57">
        <f t="shared" si="86"/>
        <v>602735</v>
      </c>
      <c r="BZ37" s="57">
        <v>109</v>
      </c>
      <c r="CA37" s="266">
        <f t="shared" si="87"/>
        <v>8573</v>
      </c>
      <c r="CB37" s="57">
        <v>90809</v>
      </c>
      <c r="CC37" s="57">
        <f t="shared" si="88"/>
        <v>645798</v>
      </c>
      <c r="CD37" s="57">
        <v>103</v>
      </c>
      <c r="CE37" s="266">
        <f t="shared" si="89"/>
        <v>8824</v>
      </c>
      <c r="CF37" s="57">
        <v>85651</v>
      </c>
      <c r="CG37" s="57">
        <f t="shared" si="90"/>
        <v>667728</v>
      </c>
      <c r="CH37" s="57">
        <v>97</v>
      </c>
      <c r="CI37" s="266">
        <f t="shared" si="91"/>
        <v>9398</v>
      </c>
      <c r="CJ37" s="57">
        <v>134912</v>
      </c>
      <c r="CK37" s="57">
        <f t="shared" si="92"/>
        <v>738521</v>
      </c>
      <c r="CL37" s="57">
        <v>154</v>
      </c>
      <c r="CM37" s="266">
        <f t="shared" si="93"/>
        <v>9963</v>
      </c>
      <c r="CN37" s="183" t="s">
        <v>309</v>
      </c>
      <c r="CO37" s="57">
        <v>139383</v>
      </c>
      <c r="CP37" s="57">
        <f t="shared" si="7"/>
        <v>869711</v>
      </c>
      <c r="CQ37" s="57">
        <v>124</v>
      </c>
      <c r="CR37" s="266">
        <f t="shared" si="8"/>
        <v>7929</v>
      </c>
      <c r="CS37" s="57">
        <v>151076</v>
      </c>
      <c r="CT37" s="57">
        <f t="shared" si="9"/>
        <v>1014459</v>
      </c>
      <c r="CU37" s="57">
        <v>110</v>
      </c>
      <c r="CV37" s="266">
        <f t="shared" si="10"/>
        <v>7430</v>
      </c>
      <c r="CW37" s="57">
        <v>163806</v>
      </c>
      <c r="CX37" s="57">
        <f t="shared" si="11"/>
        <v>1007115</v>
      </c>
      <c r="CY37" s="57">
        <v>115</v>
      </c>
      <c r="CZ37" s="266">
        <f t="shared" si="12"/>
        <v>7717</v>
      </c>
      <c r="DA37" s="57">
        <v>167953</v>
      </c>
      <c r="DB37" s="57">
        <f t="shared" si="13"/>
        <v>1057027</v>
      </c>
      <c r="DC37" s="57">
        <v>116</v>
      </c>
      <c r="DD37" s="266">
        <f t="shared" si="14"/>
        <v>8058</v>
      </c>
      <c r="DE37" s="57">
        <v>204892</v>
      </c>
      <c r="DF37" s="57">
        <f t="shared" si="15"/>
        <v>1272969</v>
      </c>
      <c r="DG37" s="57">
        <v>145</v>
      </c>
      <c r="DH37" s="266">
        <f t="shared" si="16"/>
        <v>9412</v>
      </c>
      <c r="DI37" s="57">
        <v>202586</v>
      </c>
      <c r="DJ37" s="57">
        <f t="shared" si="17"/>
        <v>1257708</v>
      </c>
      <c r="DK37" s="57">
        <v>140</v>
      </c>
      <c r="DL37" s="266">
        <f t="shared" si="18"/>
        <v>8985</v>
      </c>
      <c r="DM37" s="57">
        <v>275964</v>
      </c>
      <c r="DN37" s="57">
        <f t="shared" si="19"/>
        <v>1540374</v>
      </c>
      <c r="DO37" s="57">
        <v>192</v>
      </c>
      <c r="DP37" s="266">
        <f t="shared" si="20"/>
        <v>10598</v>
      </c>
      <c r="DQ37" s="57">
        <v>254301</v>
      </c>
      <c r="DR37" s="57">
        <f t="shared" si="21"/>
        <v>1646521</v>
      </c>
      <c r="DS37" s="57">
        <v>180</v>
      </c>
      <c r="DT37" s="266">
        <f t="shared" si="22"/>
        <v>11659</v>
      </c>
      <c r="DU37" s="57">
        <v>328050</v>
      </c>
      <c r="DV37" s="57">
        <f t="shared" si="23"/>
        <v>1768341</v>
      </c>
      <c r="DW37" s="57">
        <v>230</v>
      </c>
      <c r="DX37" s="266">
        <f t="shared" si="24"/>
        <v>11888</v>
      </c>
      <c r="DY37" s="57">
        <v>387080</v>
      </c>
      <c r="DZ37" s="57">
        <f t="shared" si="25"/>
        <v>2073209</v>
      </c>
      <c r="EA37" s="57">
        <v>273</v>
      </c>
      <c r="EB37" s="266">
        <f t="shared" si="26"/>
        <v>13425</v>
      </c>
      <c r="EC37" s="57">
        <v>438458</v>
      </c>
      <c r="ED37" s="57">
        <f t="shared" si="27"/>
        <v>2336590</v>
      </c>
      <c r="EE37" s="57">
        <v>313</v>
      </c>
      <c r="EF37" s="266">
        <f t="shared" si="28"/>
        <v>15012</v>
      </c>
      <c r="EG37" s="57">
        <v>509491</v>
      </c>
      <c r="EH37" s="57">
        <f t="shared" si="29"/>
        <v>2592825</v>
      </c>
      <c r="EI37" s="57">
        <v>361</v>
      </c>
      <c r="EJ37" s="266">
        <f t="shared" si="30"/>
        <v>15505</v>
      </c>
      <c r="EK37" s="57">
        <v>625969</v>
      </c>
      <c r="EL37" s="57">
        <f t="shared" si="31"/>
        <v>3146541</v>
      </c>
      <c r="EM37" s="57">
        <v>439</v>
      </c>
      <c r="EN37" s="266">
        <f t="shared" si="32"/>
        <v>18690</v>
      </c>
      <c r="EO37" s="57">
        <v>698161</v>
      </c>
      <c r="EP37" s="57">
        <f t="shared" si="94"/>
        <v>3286055</v>
      </c>
      <c r="EQ37" s="57">
        <v>497</v>
      </c>
      <c r="ER37" s="266">
        <f t="shared" si="33"/>
        <v>18533</v>
      </c>
      <c r="ES37" s="386" t="s">
        <v>308</v>
      </c>
      <c r="ET37" s="414">
        <v>782246</v>
      </c>
      <c r="EU37" s="57">
        <f t="shared" si="95"/>
        <v>2772160</v>
      </c>
      <c r="EV37" s="416">
        <v>552</v>
      </c>
      <c r="EW37" s="266">
        <f t="shared" si="96"/>
        <v>11659</v>
      </c>
      <c r="EX37" s="57">
        <v>732203</v>
      </c>
      <c r="EY37" s="414">
        <f t="shared" si="97"/>
        <v>2584911</v>
      </c>
      <c r="EZ37" s="57">
        <v>508</v>
      </c>
      <c r="FA37" s="415">
        <f t="shared" si="98"/>
        <v>9770</v>
      </c>
      <c r="FB37" s="160" t="s">
        <v>310</v>
      </c>
      <c r="FC37" s="57">
        <v>895298</v>
      </c>
      <c r="FD37" s="414">
        <f t="shared" si="99"/>
        <v>3126760</v>
      </c>
      <c r="FE37" s="24">
        <v>629</v>
      </c>
      <c r="FF37" s="415">
        <f t="shared" si="100"/>
        <v>11268</v>
      </c>
      <c r="FG37" s="24">
        <v>1036771</v>
      </c>
      <c r="FH37" s="414">
        <f t="shared" si="101"/>
        <v>3345025</v>
      </c>
      <c r="FI37" s="24">
        <v>736</v>
      </c>
      <c r="FJ37" s="415">
        <f t="shared" si="102"/>
        <v>11926</v>
      </c>
      <c r="FK37" s="57">
        <v>764743</v>
      </c>
      <c r="FL37" s="414">
        <f t="shared" si="103"/>
        <v>2502199</v>
      </c>
      <c r="FM37" s="57">
        <v>616</v>
      </c>
      <c r="FN37" s="415">
        <f t="shared" si="104"/>
        <v>10312</v>
      </c>
      <c r="FO37" s="24">
        <v>924126</v>
      </c>
      <c r="FP37" s="24">
        <f t="shared" si="105"/>
        <v>2869272</v>
      </c>
      <c r="FQ37" s="24">
        <v>809</v>
      </c>
      <c r="FR37" s="266">
        <f t="shared" si="106"/>
        <v>11852</v>
      </c>
      <c r="FS37" s="57">
        <v>823702</v>
      </c>
      <c r="FT37" s="57">
        <f t="shared" si="107"/>
        <v>2812726</v>
      </c>
      <c r="FU37" s="57">
        <v>706</v>
      </c>
      <c r="FV37" s="266">
        <f t="shared" si="108"/>
        <v>12049</v>
      </c>
      <c r="FW37" s="57">
        <v>1047408</v>
      </c>
      <c r="FX37" s="57">
        <f t="shared" si="109"/>
        <v>3416391</v>
      </c>
      <c r="FY37" s="57">
        <v>920</v>
      </c>
      <c r="FZ37" s="375">
        <f t="shared" si="110"/>
        <v>13869</v>
      </c>
      <c r="GA37" s="57">
        <v>1054086</v>
      </c>
      <c r="GB37" s="57">
        <f t="shared" si="111"/>
        <v>3386550</v>
      </c>
      <c r="GC37" s="57">
        <v>911</v>
      </c>
      <c r="GD37" s="266">
        <f t="shared" si="112"/>
        <v>13928</v>
      </c>
      <c r="GE37" s="160" t="s">
        <v>310</v>
      </c>
      <c r="GF37" s="24">
        <v>1233378</v>
      </c>
      <c r="GG37" s="24">
        <f t="shared" si="113"/>
        <v>3685243</v>
      </c>
      <c r="GH37" s="57">
        <v>1081</v>
      </c>
      <c r="GI37" s="266">
        <f t="shared" si="114"/>
        <v>14709</v>
      </c>
      <c r="GJ37" s="183" t="s">
        <v>311</v>
      </c>
      <c r="GK37" s="57">
        <v>1776</v>
      </c>
      <c r="GL37" s="57">
        <f t="shared" si="115"/>
        <v>4618</v>
      </c>
      <c r="GM37" s="24">
        <v>1030</v>
      </c>
      <c r="GN37" s="375">
        <f t="shared" si="116"/>
        <v>9222</v>
      </c>
      <c r="GO37" s="57">
        <v>1332</v>
      </c>
      <c r="GP37" s="24">
        <f t="shared" si="117"/>
        <v>3261</v>
      </c>
      <c r="GQ37" s="57">
        <v>1005</v>
      </c>
      <c r="GR37" s="266">
        <f t="shared" si="118"/>
        <v>7661</v>
      </c>
      <c r="GS37" s="57">
        <v>1457</v>
      </c>
      <c r="GT37" s="57">
        <f t="shared" si="119"/>
        <v>3387</v>
      </c>
      <c r="GU37" s="57">
        <v>1213</v>
      </c>
      <c r="GV37" s="266">
        <f t="shared" si="34"/>
        <v>8334</v>
      </c>
      <c r="GW37" s="24">
        <v>1762</v>
      </c>
      <c r="GX37" s="57">
        <f t="shared" si="120"/>
        <v>4006</v>
      </c>
      <c r="GY37" s="24">
        <v>1496</v>
      </c>
      <c r="GZ37" s="375">
        <f t="shared" si="121"/>
        <v>9717</v>
      </c>
      <c r="HA37" s="57">
        <v>1664</v>
      </c>
      <c r="HB37" s="24">
        <f t="shared" si="122"/>
        <v>3804</v>
      </c>
      <c r="HC37" s="24">
        <v>1403</v>
      </c>
      <c r="HD37" s="375">
        <f t="shared" si="123"/>
        <v>9484</v>
      </c>
      <c r="HE37" s="183" t="s">
        <v>312</v>
      </c>
      <c r="HF37" s="57">
        <v>6467</v>
      </c>
      <c r="HG37" s="24">
        <f t="shared" si="124"/>
        <v>19768</v>
      </c>
      <c r="HH37" s="57">
        <v>977</v>
      </c>
      <c r="HI37" s="266">
        <f t="shared" si="35"/>
        <v>14148</v>
      </c>
      <c r="HJ37" s="57">
        <v>5568</v>
      </c>
      <c r="HK37" s="414">
        <f t="shared" si="125"/>
        <v>18222</v>
      </c>
      <c r="HL37" s="57">
        <v>820</v>
      </c>
      <c r="HM37" s="415">
        <f t="shared" si="126"/>
        <v>14506</v>
      </c>
      <c r="HN37" s="57">
        <v>2371</v>
      </c>
      <c r="HO37" s="414">
        <f t="shared" si="127"/>
        <v>8279</v>
      </c>
      <c r="HP37" s="57">
        <v>879</v>
      </c>
      <c r="HQ37" s="415">
        <f t="shared" si="128"/>
        <v>16520</v>
      </c>
      <c r="HR37" s="160" t="s">
        <v>313</v>
      </c>
      <c r="HS37" s="24">
        <v>2692</v>
      </c>
      <c r="HT37" s="57">
        <f t="shared" si="36"/>
        <v>17638</v>
      </c>
      <c r="HU37" s="24">
        <v>405</v>
      </c>
      <c r="HV37" s="415">
        <f t="shared" si="37"/>
        <v>14832</v>
      </c>
      <c r="HW37" s="57">
        <v>2281</v>
      </c>
      <c r="HX37" s="57">
        <f t="shared" si="38"/>
        <v>11243</v>
      </c>
      <c r="HY37" s="57">
        <v>462</v>
      </c>
      <c r="HZ37" s="266">
        <f t="shared" si="39"/>
        <v>9725</v>
      </c>
      <c r="IA37" s="57">
        <v>2395</v>
      </c>
      <c r="IB37" s="57">
        <f t="shared" si="40"/>
        <v>10928</v>
      </c>
      <c r="IC37" s="57">
        <v>560</v>
      </c>
      <c r="ID37" s="266">
        <f t="shared" si="41"/>
        <v>10579</v>
      </c>
      <c r="IE37" s="24">
        <v>2237</v>
      </c>
      <c r="IF37" s="57">
        <f t="shared" si="42"/>
        <v>10026</v>
      </c>
      <c r="IG37" s="57">
        <v>598</v>
      </c>
      <c r="IH37" s="266">
        <f t="shared" si="43"/>
        <v>10161</v>
      </c>
      <c r="II37" s="57">
        <v>2294</v>
      </c>
      <c r="IJ37" s="57">
        <f t="shared" si="44"/>
        <v>10527</v>
      </c>
      <c r="IK37" s="57">
        <v>615</v>
      </c>
      <c r="IL37" s="266">
        <f t="shared" si="45"/>
        <v>10562</v>
      </c>
      <c r="IM37" s="57">
        <v>2649</v>
      </c>
      <c r="IN37" s="57">
        <f t="shared" si="46"/>
        <v>12242</v>
      </c>
      <c r="IO37" s="57">
        <v>712</v>
      </c>
      <c r="IP37" s="266">
        <f t="shared" si="47"/>
        <v>11142</v>
      </c>
      <c r="IQ37" s="57">
        <v>1667</v>
      </c>
      <c r="IR37" s="57">
        <f t="shared" si="48"/>
        <v>8798</v>
      </c>
      <c r="IS37" s="57">
        <v>379</v>
      </c>
      <c r="IT37" s="57">
        <f t="shared" si="49"/>
        <v>7121</v>
      </c>
    </row>
    <row r="38" spans="1:254" s="57" customFormat="1" ht="13.8" x14ac:dyDescent="0.3">
      <c r="B38" s="351" t="s">
        <v>314</v>
      </c>
      <c r="C38" s="24">
        <v>26922</v>
      </c>
      <c r="D38" s="24">
        <f t="shared" si="50"/>
        <v>291401</v>
      </c>
      <c r="E38" s="57">
        <v>22</v>
      </c>
      <c r="F38" s="266">
        <f t="shared" si="51"/>
        <v>3776</v>
      </c>
      <c r="G38" s="374">
        <v>24856</v>
      </c>
      <c r="H38" s="57">
        <f t="shared" si="52"/>
        <v>303398</v>
      </c>
      <c r="I38" s="57">
        <v>21</v>
      </c>
      <c r="J38" s="266">
        <f t="shared" si="53"/>
        <v>4203</v>
      </c>
      <c r="K38" s="374">
        <v>54640</v>
      </c>
      <c r="L38" s="57">
        <f t="shared" si="54"/>
        <v>379899</v>
      </c>
      <c r="M38" s="24">
        <v>45</v>
      </c>
      <c r="N38" s="266">
        <f t="shared" si="55"/>
        <v>4851</v>
      </c>
      <c r="O38" s="374">
        <v>42266</v>
      </c>
      <c r="P38" s="57">
        <f t="shared" si="56"/>
        <v>388682</v>
      </c>
      <c r="Q38" s="57">
        <v>35</v>
      </c>
      <c r="R38" s="266">
        <f t="shared" si="57"/>
        <v>5150</v>
      </c>
      <c r="S38" s="57">
        <v>41417</v>
      </c>
      <c r="T38" s="57">
        <f t="shared" si="58"/>
        <v>400138</v>
      </c>
      <c r="U38" s="57">
        <v>32</v>
      </c>
      <c r="V38" s="266">
        <f t="shared" si="59"/>
        <v>5191</v>
      </c>
      <c r="W38" s="57">
        <v>50974</v>
      </c>
      <c r="X38" s="57">
        <f t="shared" si="60"/>
        <v>395729</v>
      </c>
      <c r="Y38" s="57">
        <v>42</v>
      </c>
      <c r="Z38" s="266">
        <f t="shared" si="61"/>
        <v>5209</v>
      </c>
      <c r="AA38" s="57">
        <v>61708</v>
      </c>
      <c r="AB38" s="57">
        <f t="shared" si="62"/>
        <v>474587</v>
      </c>
      <c r="AC38" s="57">
        <v>48</v>
      </c>
      <c r="AD38" s="266">
        <f t="shared" si="63"/>
        <v>5991</v>
      </c>
      <c r="AE38" s="57">
        <v>83042</v>
      </c>
      <c r="AF38" s="57">
        <f t="shared" si="64"/>
        <v>500940</v>
      </c>
      <c r="AG38" s="57">
        <v>67</v>
      </c>
      <c r="AH38" s="266">
        <f t="shared" si="65"/>
        <v>6145</v>
      </c>
      <c r="AI38" s="57">
        <v>75663</v>
      </c>
      <c r="AJ38" s="57">
        <f t="shared" si="66"/>
        <v>537031</v>
      </c>
      <c r="AK38" s="57">
        <v>65</v>
      </c>
      <c r="AL38" s="266">
        <f t="shared" si="67"/>
        <v>6483</v>
      </c>
      <c r="AM38" s="266"/>
      <c r="AN38" s="57">
        <v>104998</v>
      </c>
      <c r="AO38" s="57">
        <f t="shared" si="68"/>
        <v>592146</v>
      </c>
      <c r="AP38" s="57">
        <v>52</v>
      </c>
      <c r="AQ38" s="266">
        <f t="shared" si="69"/>
        <v>6937</v>
      </c>
      <c r="AR38" s="57">
        <v>76673</v>
      </c>
      <c r="AS38" s="57">
        <f t="shared" si="70"/>
        <v>623568</v>
      </c>
      <c r="AT38" s="57">
        <v>61</v>
      </c>
      <c r="AU38" s="266">
        <f t="shared" si="71"/>
        <v>7362</v>
      </c>
      <c r="AV38" s="57">
        <v>85119</v>
      </c>
      <c r="AW38" s="57">
        <f t="shared" si="72"/>
        <v>669905</v>
      </c>
      <c r="AX38" s="57">
        <v>68</v>
      </c>
      <c r="AY38" s="266">
        <f t="shared" si="73"/>
        <v>8176</v>
      </c>
      <c r="AZ38" s="57">
        <v>70156</v>
      </c>
      <c r="BA38" s="57">
        <f t="shared" si="74"/>
        <v>587207</v>
      </c>
      <c r="BB38" s="57">
        <v>58</v>
      </c>
      <c r="BC38" s="266">
        <f t="shared" si="75"/>
        <v>7181</v>
      </c>
      <c r="BD38" s="57">
        <v>55029</v>
      </c>
      <c r="BE38" s="57">
        <f t="shared" si="76"/>
        <v>566440</v>
      </c>
      <c r="BF38" s="57">
        <v>43</v>
      </c>
      <c r="BG38" s="266">
        <f t="shared" si="77"/>
        <v>7385</v>
      </c>
      <c r="BH38" s="57">
        <v>68136</v>
      </c>
      <c r="BI38" s="418">
        <f t="shared" si="78"/>
        <v>541326</v>
      </c>
      <c r="BJ38" s="57">
        <v>55</v>
      </c>
      <c r="BK38" s="419">
        <f t="shared" si="79"/>
        <v>7261</v>
      </c>
      <c r="BL38" s="57">
        <v>62830</v>
      </c>
      <c r="BM38" s="57">
        <f t="shared" si="80"/>
        <v>599303</v>
      </c>
      <c r="BN38" s="57">
        <v>50</v>
      </c>
      <c r="BO38" s="266">
        <f t="shared" si="81"/>
        <v>8114</v>
      </c>
      <c r="BP38" s="57">
        <v>61848</v>
      </c>
      <c r="BQ38" s="57">
        <f t="shared" si="82"/>
        <v>588460</v>
      </c>
      <c r="BR38" s="57">
        <v>51</v>
      </c>
      <c r="BS38" s="266">
        <f t="shared" si="83"/>
        <v>7985</v>
      </c>
      <c r="BT38" s="57">
        <v>81949</v>
      </c>
      <c r="BU38" s="57">
        <f t="shared" si="84"/>
        <v>648950</v>
      </c>
      <c r="BV38" s="57">
        <v>69</v>
      </c>
      <c r="BW38" s="266">
        <f t="shared" si="85"/>
        <v>8722</v>
      </c>
      <c r="BX38" s="57">
        <v>81138</v>
      </c>
      <c r="BY38" s="57">
        <f t="shared" si="86"/>
        <v>683873</v>
      </c>
      <c r="BZ38" s="24">
        <v>64</v>
      </c>
      <c r="CA38" s="375">
        <f t="shared" si="87"/>
        <v>8637</v>
      </c>
      <c r="CB38" s="57">
        <v>97204</v>
      </c>
      <c r="CC38" s="57">
        <f t="shared" si="88"/>
        <v>743002</v>
      </c>
      <c r="CD38" s="57">
        <v>76</v>
      </c>
      <c r="CE38" s="266">
        <f t="shared" si="89"/>
        <v>8900</v>
      </c>
      <c r="CF38" s="57">
        <v>95126</v>
      </c>
      <c r="CG38" s="57">
        <f t="shared" si="90"/>
        <v>762854</v>
      </c>
      <c r="CH38" s="24">
        <v>79</v>
      </c>
      <c r="CI38" s="375">
        <f t="shared" si="91"/>
        <v>9477</v>
      </c>
      <c r="CJ38" s="57">
        <v>127572</v>
      </c>
      <c r="CK38" s="57">
        <f t="shared" si="92"/>
        <v>866093</v>
      </c>
      <c r="CL38" s="57">
        <v>95</v>
      </c>
      <c r="CM38" s="266">
        <f t="shared" si="93"/>
        <v>10058</v>
      </c>
      <c r="CN38" s="183" t="s">
        <v>315</v>
      </c>
      <c r="CO38" s="57">
        <v>107766</v>
      </c>
      <c r="CP38" s="57">
        <f t="shared" si="7"/>
        <v>977477</v>
      </c>
      <c r="CQ38" s="57">
        <v>68</v>
      </c>
      <c r="CR38" s="266">
        <f t="shared" si="8"/>
        <v>7997</v>
      </c>
      <c r="CS38" s="57">
        <v>161781</v>
      </c>
      <c r="CT38" s="57">
        <f t="shared" si="9"/>
        <v>1176240</v>
      </c>
      <c r="CU38" s="57">
        <v>83</v>
      </c>
      <c r="CV38" s="266">
        <f t="shared" si="10"/>
        <v>7513</v>
      </c>
      <c r="CW38" s="57">
        <v>127097</v>
      </c>
      <c r="CX38" s="57">
        <f t="shared" si="11"/>
        <v>1134212</v>
      </c>
      <c r="CY38" s="57">
        <v>64</v>
      </c>
      <c r="CZ38" s="266">
        <f t="shared" si="12"/>
        <v>7781</v>
      </c>
      <c r="DA38" s="57">
        <v>162580</v>
      </c>
      <c r="DB38" s="57">
        <f t="shared" si="13"/>
        <v>1219607</v>
      </c>
      <c r="DC38" s="57">
        <v>82</v>
      </c>
      <c r="DD38" s="266">
        <f t="shared" si="14"/>
        <v>8140</v>
      </c>
      <c r="DE38" s="57">
        <v>234458</v>
      </c>
      <c r="DF38" s="57">
        <f t="shared" si="15"/>
        <v>1507427</v>
      </c>
      <c r="DG38" s="57">
        <v>115</v>
      </c>
      <c r="DH38" s="266">
        <f t="shared" si="16"/>
        <v>9527</v>
      </c>
      <c r="DI38" s="57">
        <v>166526</v>
      </c>
      <c r="DJ38" s="57">
        <f t="shared" si="17"/>
        <v>1424234</v>
      </c>
      <c r="DK38" s="57">
        <v>82</v>
      </c>
      <c r="DL38" s="266">
        <f t="shared" si="18"/>
        <v>9067</v>
      </c>
      <c r="DM38" s="57">
        <v>207942</v>
      </c>
      <c r="DN38" s="57">
        <f t="shared" si="19"/>
        <v>1748316</v>
      </c>
      <c r="DO38" s="57">
        <v>101</v>
      </c>
      <c r="DP38" s="266">
        <f t="shared" si="20"/>
        <v>10699</v>
      </c>
      <c r="DQ38" s="57">
        <v>241330</v>
      </c>
      <c r="DR38" s="57">
        <f t="shared" si="21"/>
        <v>1887851</v>
      </c>
      <c r="DS38" s="57">
        <v>122</v>
      </c>
      <c r="DT38" s="266">
        <f t="shared" si="22"/>
        <v>11781</v>
      </c>
      <c r="DU38" s="57">
        <v>284285</v>
      </c>
      <c r="DV38" s="57">
        <f t="shared" si="23"/>
        <v>2052626</v>
      </c>
      <c r="DW38" s="57">
        <v>142</v>
      </c>
      <c r="DX38" s="266">
        <f t="shared" si="24"/>
        <v>12030</v>
      </c>
      <c r="DY38" s="57">
        <v>341138</v>
      </c>
      <c r="DZ38" s="57">
        <f t="shared" si="25"/>
        <v>2414347</v>
      </c>
      <c r="EA38" s="57">
        <v>168</v>
      </c>
      <c r="EB38" s="266">
        <f t="shared" si="26"/>
        <v>13593</v>
      </c>
      <c r="EC38" s="57">
        <v>387630</v>
      </c>
      <c r="ED38" s="57">
        <f t="shared" si="27"/>
        <v>2724220</v>
      </c>
      <c r="EE38" s="57">
        <v>196</v>
      </c>
      <c r="EF38" s="266">
        <f t="shared" si="28"/>
        <v>15208</v>
      </c>
      <c r="EG38" s="57">
        <v>425124</v>
      </c>
      <c r="EH38" s="57">
        <f t="shared" si="29"/>
        <v>3017949</v>
      </c>
      <c r="EI38" s="57">
        <v>215</v>
      </c>
      <c r="EJ38" s="266">
        <f t="shared" si="30"/>
        <v>15720</v>
      </c>
      <c r="EK38" s="57">
        <v>543185</v>
      </c>
      <c r="EL38" s="57">
        <f t="shared" si="31"/>
        <v>3689726</v>
      </c>
      <c r="EM38" s="57">
        <v>267</v>
      </c>
      <c r="EN38" s="266">
        <f t="shared" si="32"/>
        <v>18957</v>
      </c>
      <c r="EO38" s="57">
        <v>642892</v>
      </c>
      <c r="EP38" s="57">
        <f t="shared" si="94"/>
        <v>3928947</v>
      </c>
      <c r="EQ38" s="57">
        <v>321</v>
      </c>
      <c r="ER38" s="266">
        <f t="shared" si="33"/>
        <v>18854</v>
      </c>
      <c r="ES38" s="386" t="s">
        <v>314</v>
      </c>
      <c r="ET38" s="57">
        <v>620356</v>
      </c>
      <c r="EU38" s="57">
        <f t="shared" si="95"/>
        <v>3392516</v>
      </c>
      <c r="EV38" s="57">
        <v>310</v>
      </c>
      <c r="EW38" s="266">
        <f t="shared" si="96"/>
        <v>11969</v>
      </c>
      <c r="EX38" s="414">
        <v>715205</v>
      </c>
      <c r="EY38" s="57">
        <f t="shared" si="97"/>
        <v>3300116</v>
      </c>
      <c r="EZ38" s="416">
        <v>352</v>
      </c>
      <c r="FA38" s="266">
        <f t="shared" si="98"/>
        <v>10122</v>
      </c>
      <c r="FB38" s="183" t="s">
        <v>316</v>
      </c>
      <c r="FC38" s="414">
        <v>804187</v>
      </c>
      <c r="FD38" s="57">
        <f t="shared" si="99"/>
        <v>3930947</v>
      </c>
      <c r="FE38" s="416">
        <v>399</v>
      </c>
      <c r="FF38" s="266">
        <f t="shared" si="100"/>
        <v>11667</v>
      </c>
      <c r="FG38" s="414">
        <v>880443</v>
      </c>
      <c r="FH38" s="24">
        <f t="shared" si="101"/>
        <v>4225468</v>
      </c>
      <c r="FI38" s="416">
        <v>437</v>
      </c>
      <c r="FJ38" s="375">
        <f t="shared" si="102"/>
        <v>12363</v>
      </c>
      <c r="FK38" s="414">
        <v>690312</v>
      </c>
      <c r="FL38" s="57">
        <f t="shared" si="103"/>
        <v>3192511</v>
      </c>
      <c r="FM38" s="416">
        <v>379</v>
      </c>
      <c r="FN38" s="266">
        <f t="shared" si="104"/>
        <v>10691</v>
      </c>
      <c r="FO38" s="24">
        <v>849179</v>
      </c>
      <c r="FP38" s="414">
        <f t="shared" si="105"/>
        <v>3718451</v>
      </c>
      <c r="FQ38" s="24">
        <v>523</v>
      </c>
      <c r="FR38" s="415">
        <f t="shared" si="106"/>
        <v>12375</v>
      </c>
      <c r="FS38" s="57">
        <v>827778</v>
      </c>
      <c r="FT38" s="414">
        <f t="shared" si="107"/>
        <v>3640504</v>
      </c>
      <c r="FU38" s="57">
        <v>514</v>
      </c>
      <c r="FV38" s="415">
        <f t="shared" si="108"/>
        <v>12563</v>
      </c>
      <c r="FW38" s="57">
        <v>1003734</v>
      </c>
      <c r="FX38" s="414">
        <f t="shared" si="109"/>
        <v>4420125</v>
      </c>
      <c r="FY38" s="57">
        <v>616</v>
      </c>
      <c r="FZ38" s="415">
        <f t="shared" si="110"/>
        <v>14485</v>
      </c>
      <c r="GA38" s="57">
        <v>1067612</v>
      </c>
      <c r="GB38" s="414">
        <f t="shared" si="111"/>
        <v>4454162</v>
      </c>
      <c r="GC38" s="57">
        <v>658</v>
      </c>
      <c r="GD38" s="415">
        <f t="shared" si="112"/>
        <v>14586</v>
      </c>
      <c r="GE38" s="183" t="s">
        <v>316</v>
      </c>
      <c r="GF38" s="24">
        <v>1094610</v>
      </c>
      <c r="GG38" s="414">
        <f t="shared" si="113"/>
        <v>4779853</v>
      </c>
      <c r="GH38" s="57">
        <v>682</v>
      </c>
      <c r="GI38" s="415">
        <f t="shared" si="114"/>
        <v>15391</v>
      </c>
      <c r="GJ38" s="183" t="s">
        <v>291</v>
      </c>
      <c r="GK38" s="57">
        <v>2025</v>
      </c>
      <c r="GL38" s="57">
        <f t="shared" si="115"/>
        <v>6643</v>
      </c>
      <c r="GM38" s="24">
        <v>763</v>
      </c>
      <c r="GN38" s="375">
        <f t="shared" si="116"/>
        <v>9985</v>
      </c>
      <c r="GO38" s="57">
        <v>1857</v>
      </c>
      <c r="GP38" s="24">
        <f t="shared" si="117"/>
        <v>5118</v>
      </c>
      <c r="GQ38" s="57">
        <v>797</v>
      </c>
      <c r="GR38" s="266">
        <f t="shared" si="118"/>
        <v>8458</v>
      </c>
      <c r="GS38" s="57">
        <v>1765</v>
      </c>
      <c r="GT38" s="57">
        <f t="shared" si="119"/>
        <v>5152</v>
      </c>
      <c r="GU38" s="57">
        <v>801</v>
      </c>
      <c r="GV38" s="266">
        <f t="shared" si="34"/>
        <v>9135</v>
      </c>
      <c r="GW38" s="24">
        <v>2163</v>
      </c>
      <c r="GX38" s="57">
        <f t="shared" si="120"/>
        <v>6169</v>
      </c>
      <c r="GY38" s="24">
        <v>1005</v>
      </c>
      <c r="GZ38" s="375">
        <f t="shared" si="121"/>
        <v>10722</v>
      </c>
      <c r="HA38" s="57">
        <v>2215</v>
      </c>
      <c r="HB38" s="24">
        <f t="shared" si="122"/>
        <v>6019</v>
      </c>
      <c r="HC38" s="24">
        <v>1018</v>
      </c>
      <c r="HD38" s="375">
        <f t="shared" si="123"/>
        <v>10502</v>
      </c>
      <c r="HE38" s="183" t="s">
        <v>317</v>
      </c>
      <c r="HF38" s="57">
        <v>5571</v>
      </c>
      <c r="HG38" s="414">
        <f t="shared" si="124"/>
        <v>25339</v>
      </c>
      <c r="HH38" s="57">
        <v>557</v>
      </c>
      <c r="HI38" s="415">
        <f t="shared" si="35"/>
        <v>14705</v>
      </c>
      <c r="HJ38" s="414">
        <v>5126</v>
      </c>
      <c r="HK38" s="57">
        <f t="shared" si="125"/>
        <v>23348</v>
      </c>
      <c r="HL38" s="416">
        <v>522</v>
      </c>
      <c r="HM38" s="375">
        <f t="shared" si="126"/>
        <v>15028</v>
      </c>
      <c r="HN38" s="414">
        <v>2270</v>
      </c>
      <c r="HO38" s="57">
        <f t="shared" si="127"/>
        <v>10549</v>
      </c>
      <c r="HP38" s="416">
        <v>573</v>
      </c>
      <c r="HQ38" s="266">
        <f t="shared" si="128"/>
        <v>17093</v>
      </c>
      <c r="HR38" s="160" t="s">
        <v>317</v>
      </c>
      <c r="HS38" s="414">
        <v>4850</v>
      </c>
      <c r="HT38" s="57">
        <f t="shared" si="36"/>
        <v>22488</v>
      </c>
      <c r="HU38" s="416">
        <v>537</v>
      </c>
      <c r="HV38" s="266">
        <f t="shared" si="37"/>
        <v>15369</v>
      </c>
      <c r="HW38" s="57">
        <v>4531</v>
      </c>
      <c r="HX38" s="57">
        <f t="shared" si="38"/>
        <v>15774</v>
      </c>
      <c r="HY38" s="57">
        <v>662</v>
      </c>
      <c r="HZ38" s="266">
        <f t="shared" si="39"/>
        <v>10387</v>
      </c>
      <c r="IA38" s="57">
        <v>5168</v>
      </c>
      <c r="IB38" s="57">
        <f t="shared" si="40"/>
        <v>16096</v>
      </c>
      <c r="IC38" s="57">
        <v>851</v>
      </c>
      <c r="ID38" s="266">
        <f t="shared" si="41"/>
        <v>11430</v>
      </c>
      <c r="IE38" s="24">
        <v>4690</v>
      </c>
      <c r="IF38" s="57">
        <f t="shared" si="42"/>
        <v>14716</v>
      </c>
      <c r="IG38" s="57">
        <v>851</v>
      </c>
      <c r="IH38" s="266">
        <f t="shared" si="43"/>
        <v>11012</v>
      </c>
      <c r="II38" s="57">
        <v>4921</v>
      </c>
      <c r="IJ38" s="57">
        <f t="shared" si="44"/>
        <v>15448</v>
      </c>
      <c r="IK38" s="57">
        <v>904</v>
      </c>
      <c r="IL38" s="266">
        <f t="shared" si="45"/>
        <v>11466</v>
      </c>
      <c r="IM38" s="57">
        <v>5586</v>
      </c>
      <c r="IN38" s="57">
        <f t="shared" si="46"/>
        <v>17828</v>
      </c>
      <c r="IO38" s="57">
        <v>1063</v>
      </c>
      <c r="IP38" s="266">
        <f t="shared" si="47"/>
        <v>12205</v>
      </c>
      <c r="IQ38" s="57">
        <v>3618</v>
      </c>
      <c r="IR38" s="57">
        <f t="shared" si="48"/>
        <v>12416</v>
      </c>
      <c r="IS38" s="57">
        <v>601</v>
      </c>
      <c r="IT38" s="57">
        <f t="shared" si="49"/>
        <v>7722</v>
      </c>
    </row>
    <row r="39" spans="1:254" s="57" customFormat="1" ht="13.8" x14ac:dyDescent="0.3">
      <c r="B39" s="351" t="s">
        <v>318</v>
      </c>
      <c r="C39" s="24">
        <v>68686</v>
      </c>
      <c r="D39" s="24">
        <f t="shared" si="50"/>
        <v>360087</v>
      </c>
      <c r="E39" s="57">
        <v>35</v>
      </c>
      <c r="F39" s="266">
        <f t="shared" si="51"/>
        <v>3811</v>
      </c>
      <c r="G39" s="374">
        <v>44055</v>
      </c>
      <c r="H39" s="418">
        <f t="shared" si="52"/>
        <v>347453</v>
      </c>
      <c r="I39" s="57">
        <v>23</v>
      </c>
      <c r="J39" s="419">
        <f t="shared" si="53"/>
        <v>4226</v>
      </c>
      <c r="K39" s="374">
        <v>91895</v>
      </c>
      <c r="L39" s="57">
        <f t="shared" si="54"/>
        <v>471794</v>
      </c>
      <c r="M39" s="24">
        <v>49</v>
      </c>
      <c r="N39" s="266">
        <f t="shared" si="55"/>
        <v>4900</v>
      </c>
      <c r="O39" s="374">
        <v>88818</v>
      </c>
      <c r="P39" s="418">
        <f t="shared" si="56"/>
        <v>477500</v>
      </c>
      <c r="Q39" s="57">
        <v>48</v>
      </c>
      <c r="R39" s="419">
        <f t="shared" si="57"/>
        <v>5198</v>
      </c>
      <c r="S39" s="57">
        <v>75878</v>
      </c>
      <c r="T39" s="418">
        <f t="shared" si="58"/>
        <v>476016</v>
      </c>
      <c r="U39" s="57">
        <v>38</v>
      </c>
      <c r="V39" s="419">
        <f t="shared" si="59"/>
        <v>5229</v>
      </c>
      <c r="W39" s="57">
        <v>110070</v>
      </c>
      <c r="X39" s="57">
        <f t="shared" si="60"/>
        <v>505799</v>
      </c>
      <c r="Y39" s="57">
        <v>60</v>
      </c>
      <c r="Z39" s="266">
        <f t="shared" si="61"/>
        <v>5269</v>
      </c>
      <c r="AA39" s="57">
        <v>97777</v>
      </c>
      <c r="AB39" s="57">
        <f t="shared" si="62"/>
        <v>572364</v>
      </c>
      <c r="AC39" s="57">
        <v>52</v>
      </c>
      <c r="AD39" s="266">
        <f t="shared" si="63"/>
        <v>6043</v>
      </c>
      <c r="AE39" s="57">
        <v>95834</v>
      </c>
      <c r="AF39" s="57">
        <f t="shared" si="64"/>
        <v>596774</v>
      </c>
      <c r="AG39" s="57">
        <v>50</v>
      </c>
      <c r="AH39" s="266">
        <f t="shared" si="65"/>
        <v>6195</v>
      </c>
      <c r="AI39" s="57">
        <v>101424</v>
      </c>
      <c r="AJ39" s="57">
        <f t="shared" si="66"/>
        <v>638455</v>
      </c>
      <c r="AK39" s="24">
        <v>54</v>
      </c>
      <c r="AL39" s="375">
        <f t="shared" si="67"/>
        <v>6537</v>
      </c>
      <c r="AM39" s="266"/>
      <c r="AN39" s="57">
        <v>170770</v>
      </c>
      <c r="AO39" s="57">
        <f t="shared" si="68"/>
        <v>762916</v>
      </c>
      <c r="AP39" s="57">
        <v>88</v>
      </c>
      <c r="AQ39" s="266">
        <f t="shared" si="69"/>
        <v>7025</v>
      </c>
      <c r="AR39" s="57">
        <v>132009</v>
      </c>
      <c r="AS39" s="57">
        <f t="shared" si="70"/>
        <v>755577</v>
      </c>
      <c r="AT39" s="57">
        <v>68</v>
      </c>
      <c r="AU39" s="266">
        <f t="shared" si="71"/>
        <v>7430</v>
      </c>
      <c r="AV39" s="57">
        <v>140606</v>
      </c>
      <c r="AW39" s="57">
        <f t="shared" si="72"/>
        <v>810511</v>
      </c>
      <c r="AX39" s="57">
        <v>72</v>
      </c>
      <c r="AY39" s="266">
        <f t="shared" si="73"/>
        <v>8248</v>
      </c>
      <c r="AZ39" s="57">
        <v>109263</v>
      </c>
      <c r="BA39" s="57">
        <f t="shared" si="74"/>
        <v>696470</v>
      </c>
      <c r="BB39" s="57">
        <v>57</v>
      </c>
      <c r="BC39" s="266">
        <f t="shared" si="75"/>
        <v>7238</v>
      </c>
      <c r="BD39" s="57">
        <v>106452</v>
      </c>
      <c r="BE39" s="418">
        <f t="shared" si="76"/>
        <v>672892</v>
      </c>
      <c r="BF39" s="57">
        <v>55</v>
      </c>
      <c r="BG39" s="419">
        <f t="shared" si="77"/>
        <v>7440</v>
      </c>
      <c r="BH39" s="418">
        <v>116638</v>
      </c>
      <c r="BI39" s="57">
        <f t="shared" si="78"/>
        <v>657964</v>
      </c>
      <c r="BJ39" s="420">
        <v>56</v>
      </c>
      <c r="BK39" s="266">
        <f t="shared" si="79"/>
        <v>7317</v>
      </c>
      <c r="BL39" s="57">
        <v>127568</v>
      </c>
      <c r="BM39" s="418">
        <f t="shared" si="80"/>
        <v>726871</v>
      </c>
      <c r="BN39" s="57">
        <v>66</v>
      </c>
      <c r="BO39" s="419">
        <f t="shared" si="81"/>
        <v>8180</v>
      </c>
      <c r="BP39" s="57">
        <v>119948</v>
      </c>
      <c r="BQ39" s="418">
        <f t="shared" si="82"/>
        <v>708408</v>
      </c>
      <c r="BR39" s="57">
        <v>57</v>
      </c>
      <c r="BS39" s="419">
        <f t="shared" si="83"/>
        <v>8042</v>
      </c>
      <c r="BT39" s="57">
        <v>142681</v>
      </c>
      <c r="BU39" s="418">
        <f t="shared" si="84"/>
        <v>791631</v>
      </c>
      <c r="BV39" s="57">
        <v>74</v>
      </c>
      <c r="BW39" s="419">
        <f t="shared" si="85"/>
        <v>8796</v>
      </c>
      <c r="BX39" s="57">
        <v>118120</v>
      </c>
      <c r="BY39" s="418">
        <f t="shared" si="86"/>
        <v>801993</v>
      </c>
      <c r="BZ39" s="24">
        <v>60</v>
      </c>
      <c r="CA39" s="419">
        <f t="shared" si="87"/>
        <v>8697</v>
      </c>
      <c r="CB39" s="57">
        <v>122925</v>
      </c>
      <c r="CC39" s="418">
        <f t="shared" si="88"/>
        <v>865927</v>
      </c>
      <c r="CD39" s="57">
        <v>68</v>
      </c>
      <c r="CE39" s="419">
        <f t="shared" si="89"/>
        <v>8968</v>
      </c>
      <c r="CF39" s="57">
        <v>161756</v>
      </c>
      <c r="CG39" s="418">
        <f t="shared" si="90"/>
        <v>924610</v>
      </c>
      <c r="CH39" s="24">
        <v>85</v>
      </c>
      <c r="CI39" s="419">
        <f t="shared" si="91"/>
        <v>9562</v>
      </c>
      <c r="CJ39" s="57">
        <v>201571</v>
      </c>
      <c r="CK39" s="418">
        <f t="shared" si="92"/>
        <v>1067664</v>
      </c>
      <c r="CL39" s="57">
        <v>105</v>
      </c>
      <c r="CM39" s="419">
        <f t="shared" si="93"/>
        <v>10163</v>
      </c>
      <c r="CN39" s="183" t="s">
        <v>319</v>
      </c>
      <c r="CO39" s="57">
        <v>190992</v>
      </c>
      <c r="CP39" s="418">
        <f t="shared" si="7"/>
        <v>1168469</v>
      </c>
      <c r="CQ39" s="57">
        <v>82</v>
      </c>
      <c r="CR39" s="419">
        <f t="shared" si="8"/>
        <v>8079</v>
      </c>
      <c r="CS39" s="57">
        <v>219378</v>
      </c>
      <c r="CT39" s="57">
        <f t="shared" si="9"/>
        <v>1395618</v>
      </c>
      <c r="CU39" s="24">
        <v>78</v>
      </c>
      <c r="CV39" s="375">
        <f t="shared" si="10"/>
        <v>7591</v>
      </c>
      <c r="CW39" s="57">
        <v>241881</v>
      </c>
      <c r="CX39" s="418">
        <f t="shared" si="11"/>
        <v>1376093</v>
      </c>
      <c r="CY39" s="57">
        <v>79</v>
      </c>
      <c r="CZ39" s="419">
        <f t="shared" si="12"/>
        <v>7860</v>
      </c>
      <c r="DA39" s="57">
        <v>257230</v>
      </c>
      <c r="DB39" s="418">
        <f t="shared" si="13"/>
        <v>1476837</v>
      </c>
      <c r="DC39" s="57">
        <v>84</v>
      </c>
      <c r="DD39" s="419">
        <f t="shared" si="14"/>
        <v>8224</v>
      </c>
      <c r="DE39" s="57">
        <v>280756</v>
      </c>
      <c r="DF39" s="418">
        <f t="shared" si="15"/>
        <v>1788183</v>
      </c>
      <c r="DG39" s="57">
        <v>95</v>
      </c>
      <c r="DH39" s="419">
        <f t="shared" si="16"/>
        <v>9622</v>
      </c>
      <c r="DI39" s="57">
        <v>341991</v>
      </c>
      <c r="DJ39" s="57">
        <f t="shared" si="17"/>
        <v>1766225</v>
      </c>
      <c r="DK39" s="24">
        <v>112</v>
      </c>
      <c r="DL39" s="375">
        <f t="shared" si="18"/>
        <v>9179</v>
      </c>
      <c r="DM39" s="57">
        <v>360417</v>
      </c>
      <c r="DN39" s="418">
        <f t="shared" si="19"/>
        <v>2108733</v>
      </c>
      <c r="DO39" s="57">
        <v>117</v>
      </c>
      <c r="DP39" s="419">
        <f t="shared" si="20"/>
        <v>10816</v>
      </c>
      <c r="DQ39" s="57">
        <v>343934</v>
      </c>
      <c r="DR39" s="57">
        <f t="shared" si="21"/>
        <v>2231785</v>
      </c>
      <c r="DS39" s="57">
        <v>114</v>
      </c>
      <c r="DT39" s="266">
        <f t="shared" si="22"/>
        <v>11895</v>
      </c>
      <c r="DU39" s="57">
        <v>412465</v>
      </c>
      <c r="DV39" s="418">
        <f t="shared" si="23"/>
        <v>2465091</v>
      </c>
      <c r="DW39" s="57">
        <v>138</v>
      </c>
      <c r="DX39" s="419">
        <f t="shared" si="24"/>
        <v>12168</v>
      </c>
      <c r="DY39" s="57">
        <v>452374</v>
      </c>
      <c r="DZ39" s="57">
        <f t="shared" si="25"/>
        <v>2866721</v>
      </c>
      <c r="EA39" s="57">
        <v>152</v>
      </c>
      <c r="EB39" s="266">
        <f t="shared" si="26"/>
        <v>13745</v>
      </c>
      <c r="EC39" s="57">
        <v>570554</v>
      </c>
      <c r="ED39" s="57">
        <f t="shared" si="27"/>
        <v>3294774</v>
      </c>
      <c r="EE39" s="57">
        <v>190</v>
      </c>
      <c r="EF39" s="266">
        <f t="shared" si="28"/>
        <v>15398</v>
      </c>
      <c r="EG39" s="57">
        <v>742309</v>
      </c>
      <c r="EH39" s="57">
        <f t="shared" si="29"/>
        <v>3760258</v>
      </c>
      <c r="EI39" s="57">
        <v>240</v>
      </c>
      <c r="EJ39" s="266">
        <f t="shared" si="30"/>
        <v>15960</v>
      </c>
      <c r="EK39" s="57">
        <v>1023321</v>
      </c>
      <c r="EL39" s="57">
        <f t="shared" si="31"/>
        <v>4713047</v>
      </c>
      <c r="EM39" s="57">
        <v>337</v>
      </c>
      <c r="EN39" s="266">
        <f t="shared" si="32"/>
        <v>19294</v>
      </c>
      <c r="EO39" s="57">
        <v>1012847</v>
      </c>
      <c r="EP39" s="57">
        <f t="shared" si="94"/>
        <v>4941794</v>
      </c>
      <c r="EQ39" s="57">
        <v>339</v>
      </c>
      <c r="ER39" s="266">
        <f t="shared" si="33"/>
        <v>19193</v>
      </c>
      <c r="ES39" s="386" t="s">
        <v>318</v>
      </c>
      <c r="ET39" s="57">
        <v>1185099</v>
      </c>
      <c r="EU39" s="57">
        <f t="shared" si="95"/>
        <v>4577615</v>
      </c>
      <c r="EV39" s="57">
        <v>392</v>
      </c>
      <c r="EW39" s="266">
        <f t="shared" si="96"/>
        <v>12361</v>
      </c>
      <c r="EX39" s="57">
        <v>1186177</v>
      </c>
      <c r="EY39" s="57">
        <f t="shared" si="97"/>
        <v>4486293</v>
      </c>
      <c r="EZ39" s="57">
        <v>397</v>
      </c>
      <c r="FA39" s="266">
        <f t="shared" si="98"/>
        <v>10519</v>
      </c>
      <c r="FB39" s="183" t="s">
        <v>281</v>
      </c>
      <c r="FC39" s="57">
        <v>1557530</v>
      </c>
      <c r="FD39" s="57">
        <f t="shared" si="99"/>
        <v>5488477</v>
      </c>
      <c r="FE39" s="57">
        <v>511</v>
      </c>
      <c r="FF39" s="266">
        <f t="shared" si="100"/>
        <v>12178</v>
      </c>
      <c r="FG39" s="24">
        <v>1669658</v>
      </c>
      <c r="FH39" s="24">
        <f t="shared" si="101"/>
        <v>5895126</v>
      </c>
      <c r="FI39" s="24">
        <v>554</v>
      </c>
      <c r="FJ39" s="375">
        <f t="shared" si="102"/>
        <v>12917</v>
      </c>
      <c r="FK39" s="57">
        <v>1272282</v>
      </c>
      <c r="FL39" s="57">
        <f t="shared" si="103"/>
        <v>4464793</v>
      </c>
      <c r="FM39" s="57">
        <v>493</v>
      </c>
      <c r="FN39" s="266">
        <f t="shared" si="104"/>
        <v>11184</v>
      </c>
      <c r="FO39" s="414">
        <v>1507851</v>
      </c>
      <c r="FP39" s="24">
        <f t="shared" si="105"/>
        <v>5226302</v>
      </c>
      <c r="FQ39" s="416">
        <v>629</v>
      </c>
      <c r="FR39" s="266">
        <f t="shared" si="106"/>
        <v>13004</v>
      </c>
      <c r="FS39" s="414">
        <v>1441311</v>
      </c>
      <c r="FT39" s="57">
        <f t="shared" si="107"/>
        <v>5081815</v>
      </c>
      <c r="FU39" s="416">
        <v>616</v>
      </c>
      <c r="FV39" s="266">
        <f t="shared" si="108"/>
        <v>13179</v>
      </c>
      <c r="FW39" s="414">
        <v>1890438</v>
      </c>
      <c r="FX39" s="57">
        <f t="shared" si="109"/>
        <v>6310563</v>
      </c>
      <c r="FY39" s="416">
        <v>811</v>
      </c>
      <c r="FZ39" s="375">
        <f t="shared" si="110"/>
        <v>15296</v>
      </c>
      <c r="GA39" s="414">
        <v>1813666</v>
      </c>
      <c r="GB39" s="57">
        <f t="shared" si="111"/>
        <v>6267828</v>
      </c>
      <c r="GC39" s="416">
        <v>771</v>
      </c>
      <c r="GD39" s="266">
        <f t="shared" si="112"/>
        <v>15357</v>
      </c>
      <c r="GE39" s="183" t="s">
        <v>281</v>
      </c>
      <c r="GF39" s="414">
        <v>1957288</v>
      </c>
      <c r="GG39" s="24">
        <f t="shared" si="113"/>
        <v>6737141</v>
      </c>
      <c r="GH39" s="416">
        <v>841</v>
      </c>
      <c r="GI39" s="266">
        <f t="shared" si="114"/>
        <v>16232</v>
      </c>
      <c r="GJ39" s="183" t="s">
        <v>320</v>
      </c>
      <c r="GK39" s="57">
        <v>3712</v>
      </c>
      <c r="GL39" s="414">
        <f t="shared" si="115"/>
        <v>10355</v>
      </c>
      <c r="GM39" s="24">
        <v>874</v>
      </c>
      <c r="GN39" s="415">
        <f t="shared" si="116"/>
        <v>10859</v>
      </c>
      <c r="GO39" s="57">
        <v>3542</v>
      </c>
      <c r="GP39" s="24">
        <f t="shared" si="117"/>
        <v>8660</v>
      </c>
      <c r="GQ39" s="57">
        <v>901</v>
      </c>
      <c r="GR39" s="266">
        <f t="shared" si="118"/>
        <v>9359</v>
      </c>
      <c r="GS39" s="57">
        <v>4112</v>
      </c>
      <c r="GT39" s="57">
        <f t="shared" si="119"/>
        <v>9264</v>
      </c>
      <c r="GU39" s="57">
        <v>1085</v>
      </c>
      <c r="GV39" s="266">
        <f t="shared" si="34"/>
        <v>10220</v>
      </c>
      <c r="GW39" s="24">
        <v>4925</v>
      </c>
      <c r="GX39" s="57">
        <f t="shared" si="120"/>
        <v>11094</v>
      </c>
      <c r="GY39" s="24">
        <v>1283</v>
      </c>
      <c r="GZ39" s="375">
        <f t="shared" si="121"/>
        <v>12005</v>
      </c>
      <c r="HA39" s="57">
        <v>4435</v>
      </c>
      <c r="HB39" s="24">
        <f t="shared" si="122"/>
        <v>10454</v>
      </c>
      <c r="HC39" s="24">
        <v>1178</v>
      </c>
      <c r="HD39" s="375">
        <f t="shared" si="123"/>
        <v>11680</v>
      </c>
      <c r="HE39" s="183" t="s">
        <v>321</v>
      </c>
      <c r="HF39" s="414">
        <v>5490</v>
      </c>
      <c r="HG39" s="24">
        <f t="shared" si="124"/>
        <v>30829</v>
      </c>
      <c r="HH39" s="416">
        <v>414</v>
      </c>
      <c r="HI39" s="266">
        <f t="shared" si="35"/>
        <v>15119</v>
      </c>
      <c r="HJ39" s="57">
        <v>5467</v>
      </c>
      <c r="HK39" s="57">
        <f t="shared" si="125"/>
        <v>28815</v>
      </c>
      <c r="HL39" s="24">
        <v>397</v>
      </c>
      <c r="HM39" s="375">
        <f t="shared" si="126"/>
        <v>15425</v>
      </c>
      <c r="HN39" s="57">
        <v>1756</v>
      </c>
      <c r="HO39" s="57">
        <f t="shared" si="127"/>
        <v>12305</v>
      </c>
      <c r="HP39" s="57">
        <v>354</v>
      </c>
      <c r="HQ39" s="266">
        <f t="shared" si="128"/>
        <v>17447</v>
      </c>
      <c r="HR39" s="160" t="s">
        <v>322</v>
      </c>
      <c r="HS39" s="24">
        <v>4196</v>
      </c>
      <c r="HT39" s="57">
        <f t="shared" si="36"/>
        <v>26684</v>
      </c>
      <c r="HU39" s="57">
        <v>347</v>
      </c>
      <c r="HV39" s="266">
        <f t="shared" si="37"/>
        <v>15716</v>
      </c>
      <c r="HW39" s="57">
        <v>4103</v>
      </c>
      <c r="HX39" s="414">
        <f t="shared" si="38"/>
        <v>19877</v>
      </c>
      <c r="HY39" s="57">
        <v>416</v>
      </c>
      <c r="HZ39" s="415">
        <f t="shared" si="39"/>
        <v>10803</v>
      </c>
      <c r="IA39" s="57">
        <v>5341</v>
      </c>
      <c r="IB39" s="414">
        <f t="shared" si="40"/>
        <v>21437</v>
      </c>
      <c r="IC39" s="57">
        <v>587</v>
      </c>
      <c r="ID39" s="415">
        <f t="shared" si="41"/>
        <v>12017</v>
      </c>
      <c r="IE39" s="24">
        <v>5537</v>
      </c>
      <c r="IF39" s="414">
        <f t="shared" si="42"/>
        <v>20253</v>
      </c>
      <c r="IG39" s="57">
        <v>680</v>
      </c>
      <c r="IH39" s="415">
        <f t="shared" si="43"/>
        <v>11692</v>
      </c>
      <c r="II39" s="57">
        <v>5027</v>
      </c>
      <c r="IJ39" s="414">
        <f t="shared" si="44"/>
        <v>20475</v>
      </c>
      <c r="IK39" s="57">
        <v>593</v>
      </c>
      <c r="IL39" s="415">
        <f t="shared" si="45"/>
        <v>12059</v>
      </c>
      <c r="IM39" s="57">
        <v>6020</v>
      </c>
      <c r="IN39" s="57">
        <f t="shared" si="46"/>
        <v>23848</v>
      </c>
      <c r="IO39" s="57">
        <v>755</v>
      </c>
      <c r="IP39" s="266">
        <f t="shared" si="47"/>
        <v>12960</v>
      </c>
      <c r="IQ39" s="57">
        <v>3955</v>
      </c>
      <c r="IR39" s="57">
        <f t="shared" si="48"/>
        <v>16371</v>
      </c>
      <c r="IS39" s="57">
        <v>441</v>
      </c>
      <c r="IT39" s="57">
        <f t="shared" si="49"/>
        <v>8163</v>
      </c>
    </row>
    <row r="40" spans="1:254" s="57" customFormat="1" ht="13.8" x14ac:dyDescent="0.3">
      <c r="B40" s="351" t="s">
        <v>323</v>
      </c>
      <c r="C40" s="24">
        <v>66797</v>
      </c>
      <c r="D40" s="418">
        <f t="shared" si="50"/>
        <v>426884</v>
      </c>
      <c r="E40" s="57">
        <v>21</v>
      </c>
      <c r="F40" s="419">
        <f t="shared" si="51"/>
        <v>3832</v>
      </c>
      <c r="G40" s="429">
        <v>57856</v>
      </c>
      <c r="H40" s="57">
        <f t="shared" si="52"/>
        <v>405309</v>
      </c>
      <c r="I40" s="420">
        <v>20</v>
      </c>
      <c r="J40" s="266">
        <f t="shared" si="53"/>
        <v>4246</v>
      </c>
      <c r="K40" s="374">
        <v>76370</v>
      </c>
      <c r="L40" s="418">
        <f t="shared" si="54"/>
        <v>548164</v>
      </c>
      <c r="M40" s="24">
        <v>25</v>
      </c>
      <c r="N40" s="419">
        <f t="shared" si="55"/>
        <v>4925</v>
      </c>
      <c r="O40" s="429">
        <v>57626</v>
      </c>
      <c r="P40" s="57">
        <f t="shared" si="56"/>
        <v>535126</v>
      </c>
      <c r="Q40" s="420">
        <v>18</v>
      </c>
      <c r="R40" s="266">
        <f t="shared" si="57"/>
        <v>5216</v>
      </c>
      <c r="S40" s="418">
        <v>94695</v>
      </c>
      <c r="T40" s="57">
        <f t="shared" si="58"/>
        <v>570711</v>
      </c>
      <c r="U40" s="420">
        <v>30</v>
      </c>
      <c r="V40" s="266">
        <f t="shared" si="59"/>
        <v>5259</v>
      </c>
      <c r="W40" s="57">
        <v>107192</v>
      </c>
      <c r="X40" s="418">
        <f t="shared" si="60"/>
        <v>612991</v>
      </c>
      <c r="Y40" s="57">
        <v>33</v>
      </c>
      <c r="Z40" s="419">
        <f t="shared" si="61"/>
        <v>5302</v>
      </c>
      <c r="AA40" s="57">
        <v>93803</v>
      </c>
      <c r="AB40" s="418">
        <f t="shared" si="62"/>
        <v>666167</v>
      </c>
      <c r="AC40" s="57">
        <v>32</v>
      </c>
      <c r="AD40" s="419">
        <f t="shared" si="63"/>
        <v>6075</v>
      </c>
      <c r="AE40" s="57">
        <v>144323</v>
      </c>
      <c r="AF40" s="418">
        <f t="shared" si="64"/>
        <v>741097</v>
      </c>
      <c r="AG40" s="57">
        <v>44</v>
      </c>
      <c r="AH40" s="419">
        <f t="shared" si="65"/>
        <v>6239</v>
      </c>
      <c r="AI40" s="57">
        <v>106101</v>
      </c>
      <c r="AJ40" s="418">
        <f t="shared" si="66"/>
        <v>744556</v>
      </c>
      <c r="AK40" s="24">
        <v>34</v>
      </c>
      <c r="AL40" s="419">
        <f t="shared" si="67"/>
        <v>6571</v>
      </c>
      <c r="AM40" s="266"/>
      <c r="AN40" s="57">
        <v>110167</v>
      </c>
      <c r="AO40" s="418">
        <f t="shared" si="68"/>
        <v>873083</v>
      </c>
      <c r="AP40" s="57">
        <v>37</v>
      </c>
      <c r="AQ40" s="419">
        <f t="shared" si="69"/>
        <v>7062</v>
      </c>
      <c r="AR40" s="57">
        <v>97984</v>
      </c>
      <c r="AS40" s="418">
        <f t="shared" si="70"/>
        <v>853561</v>
      </c>
      <c r="AT40" s="57">
        <v>33</v>
      </c>
      <c r="AU40" s="419">
        <f t="shared" si="71"/>
        <v>7463</v>
      </c>
      <c r="AV40" s="57">
        <v>176200</v>
      </c>
      <c r="AW40" s="418">
        <f t="shared" si="72"/>
        <v>986711</v>
      </c>
      <c r="AX40" s="57">
        <v>53</v>
      </c>
      <c r="AY40" s="419">
        <f t="shared" si="73"/>
        <v>8301</v>
      </c>
      <c r="AZ40" s="57">
        <v>114490</v>
      </c>
      <c r="BA40" s="57">
        <f t="shared" si="74"/>
        <v>810960</v>
      </c>
      <c r="BB40" s="57">
        <v>35</v>
      </c>
      <c r="BC40" s="266">
        <f t="shared" si="75"/>
        <v>7273</v>
      </c>
      <c r="BD40" s="418">
        <v>82155</v>
      </c>
      <c r="BE40" s="57">
        <f t="shared" si="76"/>
        <v>755047</v>
      </c>
      <c r="BF40" s="420">
        <v>26</v>
      </c>
      <c r="BG40" s="266">
        <f t="shared" si="77"/>
        <v>7466</v>
      </c>
      <c r="BH40" s="57">
        <v>33831</v>
      </c>
      <c r="BI40" s="57">
        <f t="shared" si="78"/>
        <v>691795</v>
      </c>
      <c r="BJ40" s="57">
        <v>10</v>
      </c>
      <c r="BK40" s="266">
        <f t="shared" si="79"/>
        <v>7327</v>
      </c>
      <c r="BL40" s="418">
        <v>85051</v>
      </c>
      <c r="BM40" s="57">
        <f t="shared" si="80"/>
        <v>811922</v>
      </c>
      <c r="BN40" s="420">
        <v>28</v>
      </c>
      <c r="BO40" s="266">
        <f t="shared" si="81"/>
        <v>8208</v>
      </c>
      <c r="BP40" s="418">
        <v>146421</v>
      </c>
      <c r="BQ40" s="57">
        <f t="shared" si="82"/>
        <v>854829</v>
      </c>
      <c r="BR40" s="420">
        <v>48</v>
      </c>
      <c r="BS40" s="266">
        <f t="shared" si="83"/>
        <v>8090</v>
      </c>
      <c r="BT40" s="418">
        <v>135759</v>
      </c>
      <c r="BU40" s="57">
        <f t="shared" si="84"/>
        <v>927390</v>
      </c>
      <c r="BV40" s="420">
        <v>38</v>
      </c>
      <c r="BW40" s="266">
        <f t="shared" si="85"/>
        <v>8834</v>
      </c>
      <c r="BX40" s="418">
        <v>112616</v>
      </c>
      <c r="BY40" s="57">
        <f t="shared" si="86"/>
        <v>914609</v>
      </c>
      <c r="BZ40" s="420">
        <v>34</v>
      </c>
      <c r="CA40" s="266">
        <f t="shared" si="87"/>
        <v>8731</v>
      </c>
      <c r="CB40" s="418">
        <v>114008</v>
      </c>
      <c r="CC40" s="57">
        <f t="shared" si="88"/>
        <v>979935</v>
      </c>
      <c r="CD40" s="420">
        <v>38</v>
      </c>
      <c r="CE40" s="266">
        <f t="shared" si="89"/>
        <v>9006</v>
      </c>
      <c r="CF40" s="418">
        <v>135863</v>
      </c>
      <c r="CG40" s="57">
        <f t="shared" si="90"/>
        <v>1060473</v>
      </c>
      <c r="CH40" s="420">
        <v>41</v>
      </c>
      <c r="CI40" s="375">
        <f t="shared" si="91"/>
        <v>9603</v>
      </c>
      <c r="CJ40" s="418">
        <v>140517</v>
      </c>
      <c r="CK40" s="57">
        <f t="shared" si="92"/>
        <v>1208181</v>
      </c>
      <c r="CL40" s="420">
        <v>45</v>
      </c>
      <c r="CM40" s="266">
        <f t="shared" si="93"/>
        <v>10208</v>
      </c>
      <c r="CN40" s="183" t="s">
        <v>324</v>
      </c>
      <c r="CO40" s="418">
        <v>146073</v>
      </c>
      <c r="CP40" s="57">
        <f t="shared" si="7"/>
        <v>1314542</v>
      </c>
      <c r="CQ40" s="420">
        <v>39</v>
      </c>
      <c r="CR40" s="266">
        <f t="shared" si="8"/>
        <v>8118</v>
      </c>
      <c r="CS40" s="57">
        <v>122535</v>
      </c>
      <c r="CT40" s="418">
        <f t="shared" si="9"/>
        <v>1518153</v>
      </c>
      <c r="CU40" s="24">
        <v>28</v>
      </c>
      <c r="CV40" s="419">
        <f t="shared" si="10"/>
        <v>7619</v>
      </c>
      <c r="CW40" s="418">
        <v>198648</v>
      </c>
      <c r="CX40" s="57">
        <f t="shared" si="11"/>
        <v>1574741</v>
      </c>
      <c r="CY40" s="420">
        <v>43</v>
      </c>
      <c r="CZ40" s="266">
        <f t="shared" si="12"/>
        <v>7903</v>
      </c>
      <c r="DA40" s="418">
        <v>160018</v>
      </c>
      <c r="DB40" s="57">
        <f t="shared" si="13"/>
        <v>1636855</v>
      </c>
      <c r="DC40" s="420">
        <v>33</v>
      </c>
      <c r="DD40" s="266">
        <f t="shared" si="14"/>
        <v>8257</v>
      </c>
      <c r="DE40" s="418">
        <v>233962</v>
      </c>
      <c r="DF40" s="57">
        <f t="shared" si="15"/>
        <v>2022145</v>
      </c>
      <c r="DG40" s="420">
        <v>48</v>
      </c>
      <c r="DH40" s="266">
        <f t="shared" si="16"/>
        <v>9670</v>
      </c>
      <c r="DI40" s="57">
        <v>208100</v>
      </c>
      <c r="DJ40" s="418">
        <f t="shared" si="17"/>
        <v>1974325</v>
      </c>
      <c r="DK40" s="24">
        <v>42</v>
      </c>
      <c r="DL40" s="419">
        <f t="shared" si="18"/>
        <v>9221</v>
      </c>
      <c r="DM40" s="418">
        <v>343338</v>
      </c>
      <c r="DN40" s="57">
        <f t="shared" si="19"/>
        <v>2452071</v>
      </c>
      <c r="DO40" s="420">
        <v>70</v>
      </c>
      <c r="DP40" s="266">
        <f t="shared" si="20"/>
        <v>10886</v>
      </c>
      <c r="DQ40" s="57">
        <v>292830</v>
      </c>
      <c r="DR40" s="418">
        <f t="shared" si="21"/>
        <v>2524615</v>
      </c>
      <c r="DS40" s="57">
        <v>60</v>
      </c>
      <c r="DT40" s="419">
        <f t="shared" si="22"/>
        <v>11955</v>
      </c>
      <c r="DU40" s="418">
        <v>292048</v>
      </c>
      <c r="DV40" s="57">
        <f t="shared" si="23"/>
        <v>2757139</v>
      </c>
      <c r="DW40" s="420">
        <v>61</v>
      </c>
      <c r="DX40" s="266">
        <f t="shared" si="24"/>
        <v>12229</v>
      </c>
      <c r="DY40" s="57">
        <v>328793</v>
      </c>
      <c r="DZ40" s="418">
        <f t="shared" si="25"/>
        <v>3195514</v>
      </c>
      <c r="EA40" s="57">
        <v>69</v>
      </c>
      <c r="EB40" s="419">
        <f t="shared" si="26"/>
        <v>13814</v>
      </c>
      <c r="EC40" s="57">
        <v>531949</v>
      </c>
      <c r="ED40" s="418">
        <f t="shared" si="27"/>
        <v>3826723</v>
      </c>
      <c r="EE40" s="57">
        <v>110</v>
      </c>
      <c r="EF40" s="419">
        <f t="shared" si="28"/>
        <v>15508</v>
      </c>
      <c r="EG40" s="57">
        <v>574175</v>
      </c>
      <c r="EH40" s="418">
        <f t="shared" si="29"/>
        <v>4334433</v>
      </c>
      <c r="EI40" s="57">
        <v>119</v>
      </c>
      <c r="EJ40" s="419">
        <f t="shared" si="30"/>
        <v>16079</v>
      </c>
      <c r="EK40" s="57">
        <v>657533</v>
      </c>
      <c r="EL40" s="418">
        <f t="shared" si="31"/>
        <v>5370580</v>
      </c>
      <c r="EM40" s="57">
        <v>135</v>
      </c>
      <c r="EN40" s="419">
        <f t="shared" si="32"/>
        <v>19429</v>
      </c>
      <c r="EO40" s="57">
        <v>794289</v>
      </c>
      <c r="EP40" s="418">
        <f t="shared" si="94"/>
        <v>5736083</v>
      </c>
      <c r="EQ40" s="57">
        <v>164</v>
      </c>
      <c r="ER40" s="419">
        <f t="shared" si="33"/>
        <v>19357</v>
      </c>
      <c r="ES40" s="386" t="s">
        <v>323</v>
      </c>
      <c r="ET40" s="57">
        <v>960074</v>
      </c>
      <c r="EU40" s="57">
        <f t="shared" si="95"/>
        <v>5537689</v>
      </c>
      <c r="EV40" s="57">
        <v>201</v>
      </c>
      <c r="EW40" s="266">
        <f t="shared" si="96"/>
        <v>12562</v>
      </c>
      <c r="EX40" s="57">
        <v>1072287</v>
      </c>
      <c r="EY40" s="57">
        <f t="shared" si="97"/>
        <v>5558580</v>
      </c>
      <c r="EZ40" s="57">
        <v>223</v>
      </c>
      <c r="FA40" s="266">
        <f t="shared" si="98"/>
        <v>10742</v>
      </c>
      <c r="FB40" s="183" t="s">
        <v>286</v>
      </c>
      <c r="FC40" s="57">
        <v>1028571</v>
      </c>
      <c r="FD40" s="57">
        <f t="shared" si="99"/>
        <v>6517048</v>
      </c>
      <c r="FE40" s="57">
        <v>219</v>
      </c>
      <c r="FF40" s="266">
        <f t="shared" si="100"/>
        <v>12397</v>
      </c>
      <c r="FG40" s="24">
        <v>1202187</v>
      </c>
      <c r="FH40" s="24">
        <f t="shared" si="101"/>
        <v>7097313</v>
      </c>
      <c r="FI40" s="24">
        <v>250</v>
      </c>
      <c r="FJ40" s="375">
        <f t="shared" si="102"/>
        <v>13167</v>
      </c>
      <c r="FK40" s="57">
        <v>978700</v>
      </c>
      <c r="FL40" s="57">
        <f t="shared" si="103"/>
        <v>5443493</v>
      </c>
      <c r="FM40" s="57">
        <v>224</v>
      </c>
      <c r="FN40" s="266">
        <f t="shared" si="104"/>
        <v>11408</v>
      </c>
      <c r="FO40" s="24">
        <v>1200533</v>
      </c>
      <c r="FP40" s="24">
        <f t="shared" si="105"/>
        <v>6426835</v>
      </c>
      <c r="FQ40" s="24">
        <v>335</v>
      </c>
      <c r="FR40" s="266">
        <f t="shared" si="106"/>
        <v>13339</v>
      </c>
      <c r="FS40" s="57">
        <v>1198839</v>
      </c>
      <c r="FT40" s="57">
        <f t="shared" si="107"/>
        <v>6280654</v>
      </c>
      <c r="FU40" s="57">
        <v>338</v>
      </c>
      <c r="FV40" s="266">
        <f t="shared" si="108"/>
        <v>13517</v>
      </c>
      <c r="FW40" s="57">
        <v>1317220</v>
      </c>
      <c r="FX40" s="57">
        <f t="shared" si="109"/>
        <v>7627783</v>
      </c>
      <c r="FY40" s="57">
        <v>372</v>
      </c>
      <c r="FZ40" s="375">
        <f t="shared" si="110"/>
        <v>15668</v>
      </c>
      <c r="GA40" s="57">
        <v>1271456</v>
      </c>
      <c r="GB40" s="57">
        <f t="shared" si="111"/>
        <v>7539284</v>
      </c>
      <c r="GC40" s="57">
        <v>366</v>
      </c>
      <c r="GD40" s="266">
        <f t="shared" si="112"/>
        <v>15723</v>
      </c>
      <c r="GE40" s="183" t="s">
        <v>286</v>
      </c>
      <c r="GF40" s="24">
        <v>1643371</v>
      </c>
      <c r="GG40" s="24">
        <f t="shared" si="113"/>
        <v>8380512</v>
      </c>
      <c r="GH40" s="57">
        <v>462</v>
      </c>
      <c r="GI40" s="266">
        <f t="shared" si="114"/>
        <v>16694</v>
      </c>
      <c r="GJ40" s="183" t="s">
        <v>325</v>
      </c>
      <c r="GK40" s="414">
        <v>3304</v>
      </c>
      <c r="GL40" s="57">
        <f t="shared" si="115"/>
        <v>13659</v>
      </c>
      <c r="GM40" s="416">
        <v>480</v>
      </c>
      <c r="GN40" s="375">
        <f t="shared" si="116"/>
        <v>11339</v>
      </c>
      <c r="GO40" s="57">
        <v>3229</v>
      </c>
      <c r="GP40" s="414">
        <f t="shared" si="117"/>
        <v>11889</v>
      </c>
      <c r="GQ40" s="57">
        <v>493</v>
      </c>
      <c r="GR40" s="415">
        <f t="shared" si="118"/>
        <v>9852</v>
      </c>
      <c r="GS40" s="57">
        <v>3556</v>
      </c>
      <c r="GT40" s="414">
        <f t="shared" si="119"/>
        <v>12820</v>
      </c>
      <c r="GU40" s="57">
        <v>558</v>
      </c>
      <c r="GV40" s="415">
        <f t="shared" si="34"/>
        <v>10778</v>
      </c>
      <c r="GW40" s="24">
        <v>5435</v>
      </c>
      <c r="GX40" s="414">
        <f t="shared" si="120"/>
        <v>16529</v>
      </c>
      <c r="GY40" s="24">
        <v>845</v>
      </c>
      <c r="GZ40" s="415">
        <f t="shared" si="121"/>
        <v>12850</v>
      </c>
      <c r="HA40" s="57">
        <v>5024</v>
      </c>
      <c r="HB40" s="414">
        <f t="shared" si="122"/>
        <v>15478</v>
      </c>
      <c r="HC40" s="24">
        <v>777</v>
      </c>
      <c r="HD40" s="415">
        <f t="shared" si="123"/>
        <v>12457</v>
      </c>
      <c r="HE40" s="183" t="s">
        <v>326</v>
      </c>
      <c r="HF40" s="57">
        <v>12250</v>
      </c>
      <c r="HG40" s="24">
        <f t="shared" si="124"/>
        <v>43079</v>
      </c>
      <c r="HH40" s="57">
        <v>616</v>
      </c>
      <c r="HI40" s="266">
        <f t="shared" si="35"/>
        <v>15735</v>
      </c>
      <c r="HJ40" s="57">
        <v>11415</v>
      </c>
      <c r="HK40" s="57">
        <f t="shared" si="125"/>
        <v>40230</v>
      </c>
      <c r="HL40" s="24">
        <v>553</v>
      </c>
      <c r="HM40" s="375">
        <f t="shared" si="126"/>
        <v>15978</v>
      </c>
      <c r="HN40" s="57">
        <v>4316</v>
      </c>
      <c r="HO40" s="418">
        <f t="shared" si="127"/>
        <v>16621</v>
      </c>
      <c r="HP40" s="57">
        <v>540</v>
      </c>
      <c r="HQ40" s="419">
        <f t="shared" si="128"/>
        <v>17987</v>
      </c>
      <c r="HR40" s="160" t="s">
        <v>327</v>
      </c>
      <c r="HS40" s="24">
        <v>3156</v>
      </c>
      <c r="HT40" s="57">
        <f t="shared" si="36"/>
        <v>29840</v>
      </c>
      <c r="HU40" s="24">
        <v>208</v>
      </c>
      <c r="HV40" s="266">
        <f t="shared" si="37"/>
        <v>15924</v>
      </c>
      <c r="HW40" s="414">
        <v>3748</v>
      </c>
      <c r="HX40" s="57">
        <f t="shared" si="38"/>
        <v>23625</v>
      </c>
      <c r="HY40" s="416">
        <v>286</v>
      </c>
      <c r="HZ40" s="266">
        <f t="shared" si="39"/>
        <v>11089</v>
      </c>
      <c r="IA40" s="414">
        <v>4361</v>
      </c>
      <c r="IB40" s="57">
        <f t="shared" si="40"/>
        <v>25798</v>
      </c>
      <c r="IC40" s="416">
        <v>358</v>
      </c>
      <c r="ID40" s="266">
        <f t="shared" si="41"/>
        <v>12375</v>
      </c>
      <c r="IE40" s="414">
        <v>4849</v>
      </c>
      <c r="IF40" s="57">
        <f t="shared" si="42"/>
        <v>25102</v>
      </c>
      <c r="IG40" s="416">
        <v>425</v>
      </c>
      <c r="IH40" s="266">
        <f t="shared" si="43"/>
        <v>12117</v>
      </c>
      <c r="II40" s="414">
        <v>4840</v>
      </c>
      <c r="IJ40" s="57">
        <f t="shared" si="44"/>
        <v>25315</v>
      </c>
      <c r="IK40" s="416">
        <v>435</v>
      </c>
      <c r="IL40" s="266">
        <f t="shared" si="45"/>
        <v>12494</v>
      </c>
      <c r="IM40" s="57">
        <v>6120</v>
      </c>
      <c r="IN40" s="414">
        <f t="shared" si="46"/>
        <v>29968</v>
      </c>
      <c r="IO40" s="57">
        <v>523</v>
      </c>
      <c r="IP40" s="415">
        <f t="shared" si="47"/>
        <v>13483</v>
      </c>
      <c r="IQ40" s="57">
        <v>4292</v>
      </c>
      <c r="IR40" s="57">
        <f t="shared" si="48"/>
        <v>20663</v>
      </c>
      <c r="IS40" s="57">
        <v>362</v>
      </c>
      <c r="IT40" s="57">
        <f t="shared" si="49"/>
        <v>8525</v>
      </c>
    </row>
    <row r="41" spans="1:254" s="57" customFormat="1" ht="13.8" x14ac:dyDescent="0.3">
      <c r="B41" s="351" t="s">
        <v>328</v>
      </c>
      <c r="C41" s="418">
        <v>64943</v>
      </c>
      <c r="D41" s="24">
        <f t="shared" si="50"/>
        <v>491827</v>
      </c>
      <c r="E41" s="420">
        <v>15</v>
      </c>
      <c r="F41" s="266">
        <f t="shared" si="51"/>
        <v>3847</v>
      </c>
      <c r="G41" s="374">
        <v>31966</v>
      </c>
      <c r="H41" s="57">
        <f t="shared" si="52"/>
        <v>437275</v>
      </c>
      <c r="I41" s="57">
        <v>7</v>
      </c>
      <c r="J41" s="266">
        <f t="shared" si="53"/>
        <v>4253</v>
      </c>
      <c r="K41" s="429">
        <v>39529</v>
      </c>
      <c r="L41" s="57">
        <f t="shared" si="54"/>
        <v>587693</v>
      </c>
      <c r="M41" s="420">
        <v>8</v>
      </c>
      <c r="N41" s="266">
        <f t="shared" si="55"/>
        <v>4933</v>
      </c>
      <c r="O41" s="374">
        <v>61032</v>
      </c>
      <c r="P41" s="57">
        <f t="shared" si="56"/>
        <v>596158</v>
      </c>
      <c r="Q41" s="57">
        <v>13</v>
      </c>
      <c r="R41" s="266">
        <f t="shared" si="57"/>
        <v>5229</v>
      </c>
      <c r="S41" s="57">
        <v>80846</v>
      </c>
      <c r="T41" s="57">
        <f t="shared" si="58"/>
        <v>651557</v>
      </c>
      <c r="U41" s="57">
        <v>17</v>
      </c>
      <c r="V41" s="266">
        <f t="shared" si="59"/>
        <v>5276</v>
      </c>
      <c r="W41" s="418">
        <v>108021</v>
      </c>
      <c r="X41" s="57">
        <f t="shared" si="60"/>
        <v>721012</v>
      </c>
      <c r="Y41" s="420">
        <v>13</v>
      </c>
      <c r="Z41" s="266">
        <f t="shared" si="61"/>
        <v>5315</v>
      </c>
      <c r="AA41" s="418">
        <v>86251</v>
      </c>
      <c r="AB41" s="57">
        <f t="shared" si="62"/>
        <v>752418</v>
      </c>
      <c r="AC41" s="420">
        <v>18</v>
      </c>
      <c r="AD41" s="266">
        <f t="shared" si="63"/>
        <v>6093</v>
      </c>
      <c r="AE41" s="418">
        <v>64638</v>
      </c>
      <c r="AF41" s="57">
        <f t="shared" si="64"/>
        <v>805735</v>
      </c>
      <c r="AG41" s="420">
        <v>15</v>
      </c>
      <c r="AH41" s="266">
        <f t="shared" si="65"/>
        <v>6254</v>
      </c>
      <c r="AI41" s="418">
        <v>65516</v>
      </c>
      <c r="AJ41" s="57">
        <f t="shared" si="66"/>
        <v>810072</v>
      </c>
      <c r="AK41" s="420">
        <v>13</v>
      </c>
      <c r="AL41" s="266">
        <f t="shared" si="67"/>
        <v>6584</v>
      </c>
      <c r="AM41" s="266"/>
      <c r="AN41" s="418">
        <v>88627</v>
      </c>
      <c r="AO41" s="57">
        <f t="shared" si="68"/>
        <v>961710</v>
      </c>
      <c r="AP41" s="420">
        <v>18</v>
      </c>
      <c r="AQ41" s="266">
        <f t="shared" si="69"/>
        <v>7080</v>
      </c>
      <c r="AR41" s="418">
        <v>112321</v>
      </c>
      <c r="AS41" s="57">
        <f t="shared" si="70"/>
        <v>965882</v>
      </c>
      <c r="AT41" s="420">
        <v>24</v>
      </c>
      <c r="AU41" s="266">
        <f t="shared" si="71"/>
        <v>7487</v>
      </c>
      <c r="AV41" s="418">
        <v>117785</v>
      </c>
      <c r="AW41" s="57">
        <f t="shared" si="72"/>
        <v>1104496</v>
      </c>
      <c r="AX41" s="420">
        <v>22</v>
      </c>
      <c r="AY41" s="266">
        <f t="shared" si="73"/>
        <v>8323</v>
      </c>
      <c r="AZ41" s="57">
        <v>93089</v>
      </c>
      <c r="BA41" s="418">
        <f t="shared" si="74"/>
        <v>904049</v>
      </c>
      <c r="BB41" s="57">
        <v>20</v>
      </c>
      <c r="BC41" s="419">
        <f t="shared" si="75"/>
        <v>7293</v>
      </c>
      <c r="BD41" s="57">
        <v>101131</v>
      </c>
      <c r="BE41" s="57">
        <f t="shared" si="76"/>
        <v>856178</v>
      </c>
      <c r="BF41" s="57">
        <v>22</v>
      </c>
      <c r="BG41" s="266">
        <f t="shared" si="77"/>
        <v>7488</v>
      </c>
      <c r="BH41" s="57">
        <v>44674</v>
      </c>
      <c r="BI41" s="57">
        <f t="shared" si="78"/>
        <v>736469</v>
      </c>
      <c r="BJ41" s="57">
        <v>10</v>
      </c>
      <c r="BK41" s="266">
        <f t="shared" si="79"/>
        <v>7337</v>
      </c>
      <c r="BL41" s="57">
        <v>135788</v>
      </c>
      <c r="BM41" s="57">
        <f t="shared" si="80"/>
        <v>947710</v>
      </c>
      <c r="BN41" s="57">
        <v>29</v>
      </c>
      <c r="BO41" s="266">
        <f t="shared" si="81"/>
        <v>8237</v>
      </c>
      <c r="BP41" s="57">
        <v>141269</v>
      </c>
      <c r="BQ41" s="57">
        <f t="shared" si="82"/>
        <v>996098</v>
      </c>
      <c r="BR41" s="57">
        <v>28</v>
      </c>
      <c r="BS41" s="266">
        <f t="shared" si="83"/>
        <v>8118</v>
      </c>
      <c r="BT41" s="57">
        <v>71093</v>
      </c>
      <c r="BU41" s="57">
        <f t="shared" si="84"/>
        <v>998483</v>
      </c>
      <c r="BV41" s="57">
        <v>16</v>
      </c>
      <c r="BW41" s="266">
        <f t="shared" si="85"/>
        <v>8850</v>
      </c>
      <c r="BX41" s="57">
        <v>88931</v>
      </c>
      <c r="BY41" s="57">
        <f t="shared" si="86"/>
        <v>1003540</v>
      </c>
      <c r="BZ41" s="57">
        <v>19</v>
      </c>
      <c r="CA41" s="266">
        <f t="shared" si="87"/>
        <v>8750</v>
      </c>
      <c r="CB41" s="57">
        <v>125162</v>
      </c>
      <c r="CC41" s="57">
        <f t="shared" si="88"/>
        <v>1105097</v>
      </c>
      <c r="CD41" s="57">
        <v>28</v>
      </c>
      <c r="CE41" s="266">
        <f t="shared" si="89"/>
        <v>9034</v>
      </c>
      <c r="CF41" s="57">
        <v>92650</v>
      </c>
      <c r="CG41" s="57">
        <f t="shared" si="90"/>
        <v>1153123</v>
      </c>
      <c r="CH41" s="57">
        <v>18</v>
      </c>
      <c r="CI41" s="266">
        <f t="shared" si="91"/>
        <v>9621</v>
      </c>
      <c r="CJ41" s="57">
        <v>150624</v>
      </c>
      <c r="CK41" s="57">
        <f t="shared" si="92"/>
        <v>1358805</v>
      </c>
      <c r="CL41" s="57">
        <v>31</v>
      </c>
      <c r="CM41" s="266">
        <f t="shared" si="93"/>
        <v>10239</v>
      </c>
      <c r="CN41" s="183" t="s">
        <v>329</v>
      </c>
      <c r="CO41" s="57">
        <v>98425</v>
      </c>
      <c r="CP41" s="57">
        <f t="shared" si="7"/>
        <v>1412967</v>
      </c>
      <c r="CQ41" s="57">
        <v>18</v>
      </c>
      <c r="CR41" s="266">
        <f t="shared" si="8"/>
        <v>8136</v>
      </c>
      <c r="CS41" s="418">
        <v>173327</v>
      </c>
      <c r="CT41" s="57">
        <f t="shared" si="9"/>
        <v>1691480</v>
      </c>
      <c r="CU41" s="420">
        <v>28</v>
      </c>
      <c r="CV41" s="266">
        <f t="shared" si="10"/>
        <v>7647</v>
      </c>
      <c r="CW41" s="57">
        <v>235581</v>
      </c>
      <c r="CX41" s="57">
        <f t="shared" si="11"/>
        <v>1810322</v>
      </c>
      <c r="CY41" s="57">
        <v>35</v>
      </c>
      <c r="CZ41" s="266">
        <f t="shared" si="12"/>
        <v>7938</v>
      </c>
      <c r="DA41" s="57">
        <v>157193</v>
      </c>
      <c r="DB41" s="57">
        <f t="shared" si="13"/>
        <v>1794048</v>
      </c>
      <c r="DC41" s="57">
        <v>22</v>
      </c>
      <c r="DD41" s="266">
        <f t="shared" si="14"/>
        <v>8279</v>
      </c>
      <c r="DE41" s="57">
        <v>166028</v>
      </c>
      <c r="DF41" s="57">
        <f t="shared" si="15"/>
        <v>2188173</v>
      </c>
      <c r="DG41" s="57">
        <v>23</v>
      </c>
      <c r="DH41" s="266">
        <f t="shared" si="16"/>
        <v>9693</v>
      </c>
      <c r="DI41" s="418">
        <v>220977</v>
      </c>
      <c r="DJ41" s="57">
        <f t="shared" si="17"/>
        <v>2195302</v>
      </c>
      <c r="DK41" s="420">
        <v>31</v>
      </c>
      <c r="DL41" s="266">
        <f t="shared" si="18"/>
        <v>9252</v>
      </c>
      <c r="DM41" s="57">
        <v>202503</v>
      </c>
      <c r="DN41" s="57">
        <f t="shared" si="19"/>
        <v>2654574</v>
      </c>
      <c r="DO41" s="57">
        <v>29</v>
      </c>
      <c r="DP41" s="266">
        <f t="shared" si="20"/>
        <v>10915</v>
      </c>
      <c r="DQ41" s="418">
        <v>287569</v>
      </c>
      <c r="DR41" s="57">
        <f t="shared" si="21"/>
        <v>2812184</v>
      </c>
      <c r="DS41" s="420">
        <v>41</v>
      </c>
      <c r="DT41" s="266">
        <f t="shared" si="22"/>
        <v>11996</v>
      </c>
      <c r="DU41" s="57">
        <v>308688</v>
      </c>
      <c r="DV41" s="57">
        <f t="shared" si="23"/>
        <v>3065827</v>
      </c>
      <c r="DW41" s="57">
        <v>44</v>
      </c>
      <c r="DX41" s="266">
        <f t="shared" si="24"/>
        <v>12273</v>
      </c>
      <c r="DY41" s="418">
        <v>424665</v>
      </c>
      <c r="DZ41" s="57">
        <f t="shared" si="25"/>
        <v>3620179</v>
      </c>
      <c r="EA41" s="420">
        <v>62</v>
      </c>
      <c r="EB41" s="266">
        <f t="shared" si="26"/>
        <v>13876</v>
      </c>
      <c r="EC41" s="418">
        <v>364934</v>
      </c>
      <c r="ED41" s="57">
        <f t="shared" si="27"/>
        <v>4191657</v>
      </c>
      <c r="EE41" s="420">
        <v>54</v>
      </c>
      <c r="EF41" s="266">
        <f t="shared" si="28"/>
        <v>15562</v>
      </c>
      <c r="EG41" s="418">
        <v>574968</v>
      </c>
      <c r="EH41" s="57">
        <f t="shared" si="29"/>
        <v>4909401</v>
      </c>
      <c r="EI41" s="420">
        <v>81</v>
      </c>
      <c r="EJ41" s="266">
        <f t="shared" si="30"/>
        <v>16160</v>
      </c>
      <c r="EK41" s="418">
        <v>573665</v>
      </c>
      <c r="EL41" s="57">
        <f t="shared" si="31"/>
        <v>5944245</v>
      </c>
      <c r="EM41" s="420">
        <v>85</v>
      </c>
      <c r="EN41" s="266">
        <f t="shared" si="32"/>
        <v>19514</v>
      </c>
      <c r="EO41" s="418">
        <v>578877</v>
      </c>
      <c r="EP41" s="57">
        <f t="shared" si="94"/>
        <v>6314960</v>
      </c>
      <c r="EQ41" s="420">
        <v>83</v>
      </c>
      <c r="ER41" s="266">
        <f t="shared" si="33"/>
        <v>19440</v>
      </c>
      <c r="ES41" s="386" t="s">
        <v>328</v>
      </c>
      <c r="ET41" s="57">
        <v>833219</v>
      </c>
      <c r="EU41" s="418">
        <f t="shared" si="95"/>
        <v>6370908</v>
      </c>
      <c r="EV41" s="57">
        <v>121</v>
      </c>
      <c r="EW41" s="419">
        <f t="shared" si="96"/>
        <v>12683</v>
      </c>
      <c r="EX41" s="57">
        <v>864418</v>
      </c>
      <c r="EY41" s="57">
        <f t="shared" si="97"/>
        <v>6422998</v>
      </c>
      <c r="EZ41" s="24">
        <v>125</v>
      </c>
      <c r="FA41" s="375">
        <f t="shared" si="98"/>
        <v>10867</v>
      </c>
      <c r="FB41" s="160" t="s">
        <v>300</v>
      </c>
      <c r="FC41" s="24">
        <v>902175</v>
      </c>
      <c r="FD41" s="57">
        <f t="shared" si="99"/>
        <v>7419223</v>
      </c>
      <c r="FE41" s="24">
        <v>132</v>
      </c>
      <c r="FF41" s="266">
        <f t="shared" si="100"/>
        <v>12529</v>
      </c>
      <c r="FG41" s="24">
        <v>1214252</v>
      </c>
      <c r="FH41" s="24">
        <f t="shared" si="101"/>
        <v>8311565</v>
      </c>
      <c r="FI41" s="24">
        <v>175</v>
      </c>
      <c r="FJ41" s="375">
        <f t="shared" si="102"/>
        <v>13342</v>
      </c>
      <c r="FK41" s="57">
        <v>872856</v>
      </c>
      <c r="FL41" s="57">
        <f t="shared" si="103"/>
        <v>6316349</v>
      </c>
      <c r="FM41" s="57">
        <v>125</v>
      </c>
      <c r="FN41" s="266">
        <f t="shared" si="104"/>
        <v>11533</v>
      </c>
      <c r="FO41" s="24">
        <v>830291</v>
      </c>
      <c r="FP41" s="24">
        <f t="shared" si="105"/>
        <v>7257126</v>
      </c>
      <c r="FQ41" s="24">
        <v>167</v>
      </c>
      <c r="FR41" s="266">
        <f t="shared" si="106"/>
        <v>13506</v>
      </c>
      <c r="FS41" s="57">
        <v>929056</v>
      </c>
      <c r="FT41" s="57">
        <f t="shared" si="107"/>
        <v>7209710</v>
      </c>
      <c r="FU41" s="57">
        <v>193</v>
      </c>
      <c r="FV41" s="266">
        <f t="shared" si="108"/>
        <v>13710</v>
      </c>
      <c r="FW41" s="57">
        <v>1240229</v>
      </c>
      <c r="FX41" s="57">
        <f t="shared" si="109"/>
        <v>8868012</v>
      </c>
      <c r="FY41" s="57">
        <v>251</v>
      </c>
      <c r="FZ41" s="375">
        <f t="shared" si="110"/>
        <v>15919</v>
      </c>
      <c r="GA41" s="57">
        <v>1193646</v>
      </c>
      <c r="GB41" s="57">
        <f t="shared" si="111"/>
        <v>8732930</v>
      </c>
      <c r="GC41" s="57">
        <v>249</v>
      </c>
      <c r="GD41" s="266">
        <f t="shared" si="112"/>
        <v>15972</v>
      </c>
      <c r="GE41" s="160" t="s">
        <v>300</v>
      </c>
      <c r="GF41" s="24">
        <v>1423364</v>
      </c>
      <c r="GG41" s="24">
        <f t="shared" si="113"/>
        <v>9803876</v>
      </c>
      <c r="GH41" s="416">
        <v>297</v>
      </c>
      <c r="GI41" s="266">
        <f t="shared" si="114"/>
        <v>16991</v>
      </c>
      <c r="GJ41" s="183" t="s">
        <v>317</v>
      </c>
      <c r="GK41" s="57">
        <v>3328</v>
      </c>
      <c r="GL41" s="57">
        <f t="shared" si="115"/>
        <v>16987</v>
      </c>
      <c r="GM41" s="24">
        <v>336</v>
      </c>
      <c r="GN41" s="375">
        <f t="shared" si="116"/>
        <v>11675</v>
      </c>
      <c r="GO41" s="414">
        <v>3142</v>
      </c>
      <c r="GP41" s="24">
        <f t="shared" si="117"/>
        <v>15031</v>
      </c>
      <c r="GQ41" s="416">
        <v>331</v>
      </c>
      <c r="GR41" s="266">
        <f t="shared" si="118"/>
        <v>10183</v>
      </c>
      <c r="GS41" s="414">
        <v>3546</v>
      </c>
      <c r="GT41" s="57">
        <f t="shared" si="119"/>
        <v>16366</v>
      </c>
      <c r="GU41" s="416">
        <v>360</v>
      </c>
      <c r="GV41" s="266">
        <f t="shared" si="34"/>
        <v>11138</v>
      </c>
      <c r="GW41" s="414">
        <v>4453</v>
      </c>
      <c r="GX41" s="57">
        <f t="shared" si="120"/>
        <v>20982</v>
      </c>
      <c r="GY41" s="416">
        <v>464</v>
      </c>
      <c r="GZ41" s="375">
        <f t="shared" si="121"/>
        <v>13314</v>
      </c>
      <c r="HA41" s="414">
        <v>4205</v>
      </c>
      <c r="HB41" s="24">
        <f t="shared" si="122"/>
        <v>19683</v>
      </c>
      <c r="HC41" s="416">
        <v>444</v>
      </c>
      <c r="HD41" s="375">
        <f t="shared" si="123"/>
        <v>12901</v>
      </c>
      <c r="HE41" s="183" t="s">
        <v>330</v>
      </c>
      <c r="HF41" s="57">
        <v>17583</v>
      </c>
      <c r="HG41" s="418">
        <f t="shared" si="124"/>
        <v>60662</v>
      </c>
      <c r="HH41" s="57">
        <v>432</v>
      </c>
      <c r="HI41" s="419">
        <f t="shared" si="35"/>
        <v>16167</v>
      </c>
      <c r="HJ41" s="57">
        <v>15404</v>
      </c>
      <c r="HK41" s="418">
        <f t="shared" si="125"/>
        <v>55634</v>
      </c>
      <c r="HL41" s="57">
        <v>341</v>
      </c>
      <c r="HM41" s="419">
        <f t="shared" si="126"/>
        <v>16319</v>
      </c>
      <c r="HN41" s="418">
        <v>5322</v>
      </c>
      <c r="HO41" s="57">
        <f t="shared" si="127"/>
        <v>21943</v>
      </c>
      <c r="HP41" s="420">
        <v>354</v>
      </c>
      <c r="HQ41" s="266">
        <f t="shared" si="128"/>
        <v>18341</v>
      </c>
      <c r="HR41" s="160" t="s">
        <v>331</v>
      </c>
      <c r="HS41" s="24">
        <v>3356</v>
      </c>
      <c r="HT41" s="57">
        <f t="shared" si="36"/>
        <v>33196</v>
      </c>
      <c r="HU41" s="24">
        <v>177</v>
      </c>
      <c r="HV41" s="266">
        <f t="shared" si="37"/>
        <v>16101</v>
      </c>
      <c r="HW41" s="57">
        <v>3285</v>
      </c>
      <c r="HX41" s="57">
        <f t="shared" si="38"/>
        <v>26910</v>
      </c>
      <c r="HY41" s="57">
        <v>198</v>
      </c>
      <c r="HZ41" s="266">
        <f t="shared" si="39"/>
        <v>11287</v>
      </c>
      <c r="IA41" s="57">
        <v>4587</v>
      </c>
      <c r="IB41" s="57">
        <f t="shared" si="40"/>
        <v>30385</v>
      </c>
      <c r="IC41" s="57">
        <v>282</v>
      </c>
      <c r="ID41" s="266">
        <f t="shared" si="41"/>
        <v>12657</v>
      </c>
      <c r="IE41" s="24">
        <v>4593</v>
      </c>
      <c r="IF41" s="57">
        <f t="shared" si="42"/>
        <v>29695</v>
      </c>
      <c r="IG41" s="57">
        <v>299</v>
      </c>
      <c r="IH41" s="266">
        <f t="shared" si="43"/>
        <v>12416</v>
      </c>
      <c r="II41" s="57">
        <v>4598</v>
      </c>
      <c r="IJ41" s="57">
        <f t="shared" si="44"/>
        <v>29913</v>
      </c>
      <c r="IK41" s="57">
        <v>310</v>
      </c>
      <c r="IL41" s="266">
        <f t="shared" si="45"/>
        <v>12804</v>
      </c>
      <c r="IM41" s="414">
        <v>5737</v>
      </c>
      <c r="IN41" s="57">
        <f t="shared" si="46"/>
        <v>35705</v>
      </c>
      <c r="IO41" s="416">
        <v>384</v>
      </c>
      <c r="IP41" s="266">
        <f t="shared" si="47"/>
        <v>13867</v>
      </c>
      <c r="IQ41" s="57">
        <v>4285</v>
      </c>
      <c r="IR41" s="414">
        <f t="shared" si="48"/>
        <v>24948</v>
      </c>
      <c r="IS41" s="57">
        <v>290</v>
      </c>
      <c r="IT41" s="416">
        <f t="shared" si="49"/>
        <v>8815</v>
      </c>
    </row>
    <row r="42" spans="1:254" s="57" customFormat="1" ht="13.8" x14ac:dyDescent="0.3">
      <c r="B42" s="351" t="s">
        <v>332</v>
      </c>
      <c r="C42" s="24">
        <v>10957</v>
      </c>
      <c r="D42" s="24">
        <f t="shared" si="50"/>
        <v>502784</v>
      </c>
      <c r="E42" s="57">
        <v>2</v>
      </c>
      <c r="F42" s="266">
        <f t="shared" si="51"/>
        <v>3849</v>
      </c>
      <c r="G42" s="374">
        <v>54644</v>
      </c>
      <c r="H42" s="57">
        <f t="shared" si="52"/>
        <v>491919</v>
      </c>
      <c r="I42" s="57">
        <v>9</v>
      </c>
      <c r="J42" s="266">
        <f t="shared" si="53"/>
        <v>4262</v>
      </c>
      <c r="K42" s="374">
        <v>58456</v>
      </c>
      <c r="L42" s="57">
        <f t="shared" si="54"/>
        <v>646149</v>
      </c>
      <c r="M42" s="24">
        <v>9</v>
      </c>
      <c r="N42" s="266">
        <f t="shared" si="55"/>
        <v>4942</v>
      </c>
      <c r="O42" s="374">
        <v>29999</v>
      </c>
      <c r="P42" s="57">
        <f t="shared" si="56"/>
        <v>626157</v>
      </c>
      <c r="Q42" s="57">
        <v>5</v>
      </c>
      <c r="R42" s="266">
        <f t="shared" si="57"/>
        <v>5234</v>
      </c>
      <c r="S42" s="57">
        <v>66432</v>
      </c>
      <c r="T42" s="57">
        <f t="shared" si="58"/>
        <v>717989</v>
      </c>
      <c r="U42" s="57">
        <v>10</v>
      </c>
      <c r="V42" s="266">
        <f t="shared" si="59"/>
        <v>5286</v>
      </c>
      <c r="W42" s="57">
        <v>72313</v>
      </c>
      <c r="X42" s="57">
        <f t="shared" si="60"/>
        <v>793325</v>
      </c>
      <c r="Y42" s="57">
        <v>11</v>
      </c>
      <c r="Z42" s="266">
        <f t="shared" si="61"/>
        <v>5326</v>
      </c>
      <c r="AA42" s="57">
        <v>95218</v>
      </c>
      <c r="AB42" s="57">
        <f t="shared" si="62"/>
        <v>847636</v>
      </c>
      <c r="AC42" s="57">
        <v>15</v>
      </c>
      <c r="AD42" s="266">
        <f t="shared" si="63"/>
        <v>6108</v>
      </c>
      <c r="AE42" s="57">
        <v>119036</v>
      </c>
      <c r="AF42" s="57">
        <f t="shared" si="64"/>
        <v>924771</v>
      </c>
      <c r="AG42" s="57">
        <v>18</v>
      </c>
      <c r="AH42" s="266">
        <f t="shared" si="65"/>
        <v>6272</v>
      </c>
      <c r="AI42" s="57">
        <v>114143</v>
      </c>
      <c r="AJ42" s="57">
        <f t="shared" si="66"/>
        <v>924215</v>
      </c>
      <c r="AK42" s="57">
        <v>18</v>
      </c>
      <c r="AL42" s="266">
        <f t="shared" si="67"/>
        <v>6602</v>
      </c>
      <c r="AM42" s="266"/>
      <c r="AN42" s="57">
        <v>116206</v>
      </c>
      <c r="AO42" s="57">
        <f t="shared" si="68"/>
        <v>1077916</v>
      </c>
      <c r="AP42" s="57">
        <v>17</v>
      </c>
      <c r="AQ42" s="266">
        <f t="shared" si="69"/>
        <v>7097</v>
      </c>
      <c r="AR42" s="57">
        <v>104050</v>
      </c>
      <c r="AS42" s="57">
        <f t="shared" si="70"/>
        <v>1069932</v>
      </c>
      <c r="AT42" s="57">
        <v>18</v>
      </c>
      <c r="AU42" s="266">
        <f t="shared" si="71"/>
        <v>7505</v>
      </c>
      <c r="AV42" s="57">
        <v>128432</v>
      </c>
      <c r="AW42" s="57">
        <f t="shared" si="72"/>
        <v>1232928</v>
      </c>
      <c r="AX42" s="57">
        <v>18</v>
      </c>
      <c r="AY42" s="266">
        <f t="shared" si="73"/>
        <v>8341</v>
      </c>
      <c r="AZ42" s="418">
        <v>106655</v>
      </c>
      <c r="BA42" s="57">
        <f t="shared" si="74"/>
        <v>1010704</v>
      </c>
      <c r="BB42" s="420">
        <v>16</v>
      </c>
      <c r="BC42" s="266">
        <f t="shared" si="75"/>
        <v>7309</v>
      </c>
      <c r="BD42" s="57">
        <v>57108</v>
      </c>
      <c r="BE42" s="57">
        <f t="shared" si="76"/>
        <v>913286</v>
      </c>
      <c r="BF42" s="57">
        <v>10</v>
      </c>
      <c r="BG42" s="266">
        <f t="shared" si="77"/>
        <v>7498</v>
      </c>
      <c r="BH42" s="57">
        <v>54859</v>
      </c>
      <c r="BI42" s="57">
        <f t="shared" si="78"/>
        <v>791328</v>
      </c>
      <c r="BJ42" s="57">
        <v>8</v>
      </c>
      <c r="BK42" s="266">
        <f t="shared" si="79"/>
        <v>7345</v>
      </c>
      <c r="BL42" s="57">
        <v>82499</v>
      </c>
      <c r="BM42" s="57">
        <f t="shared" si="80"/>
        <v>1030209</v>
      </c>
      <c r="BN42" s="57">
        <v>13</v>
      </c>
      <c r="BO42" s="266">
        <f t="shared" si="81"/>
        <v>8250</v>
      </c>
      <c r="BP42" s="57">
        <v>46704</v>
      </c>
      <c r="BQ42" s="57">
        <f t="shared" si="82"/>
        <v>1042802</v>
      </c>
      <c r="BR42" s="57">
        <v>7</v>
      </c>
      <c r="BS42" s="266">
        <f t="shared" si="83"/>
        <v>8125</v>
      </c>
      <c r="BT42" s="57">
        <v>40358</v>
      </c>
      <c r="BU42" s="57">
        <f t="shared" si="84"/>
        <v>1038841</v>
      </c>
      <c r="BV42" s="57">
        <v>8</v>
      </c>
      <c r="BW42" s="266">
        <f t="shared" si="85"/>
        <v>8858</v>
      </c>
      <c r="BX42" s="57">
        <v>47239</v>
      </c>
      <c r="BY42" s="57">
        <f t="shared" si="86"/>
        <v>1050779</v>
      </c>
      <c r="BZ42" s="57">
        <v>8</v>
      </c>
      <c r="CA42" s="266">
        <f t="shared" si="87"/>
        <v>8758</v>
      </c>
      <c r="CB42" s="57">
        <v>114508</v>
      </c>
      <c r="CC42" s="57">
        <f t="shared" si="88"/>
        <v>1219605</v>
      </c>
      <c r="CD42" s="57">
        <v>17</v>
      </c>
      <c r="CE42" s="266">
        <f t="shared" si="89"/>
        <v>9051</v>
      </c>
      <c r="CF42" s="57">
        <v>77583</v>
      </c>
      <c r="CG42" s="57">
        <f t="shared" si="90"/>
        <v>1230706</v>
      </c>
      <c r="CH42" s="57">
        <v>11</v>
      </c>
      <c r="CI42" s="266">
        <f t="shared" si="91"/>
        <v>9632</v>
      </c>
      <c r="CJ42" s="57">
        <v>70617</v>
      </c>
      <c r="CK42" s="57">
        <f t="shared" si="92"/>
        <v>1429422</v>
      </c>
      <c r="CL42" s="57">
        <v>12</v>
      </c>
      <c r="CM42" s="266">
        <f t="shared" si="93"/>
        <v>10251</v>
      </c>
      <c r="CN42" s="183" t="s">
        <v>333</v>
      </c>
      <c r="CO42" s="57">
        <v>74794</v>
      </c>
      <c r="CP42" s="57">
        <f t="shared" si="7"/>
        <v>1487761</v>
      </c>
      <c r="CQ42" s="57">
        <v>10</v>
      </c>
      <c r="CR42" s="266">
        <f t="shared" si="8"/>
        <v>8146</v>
      </c>
      <c r="CS42" s="57">
        <v>87676</v>
      </c>
      <c r="CT42" s="57">
        <f t="shared" si="9"/>
        <v>1779156</v>
      </c>
      <c r="CU42" s="57">
        <v>11</v>
      </c>
      <c r="CV42" s="266">
        <f t="shared" si="10"/>
        <v>7658</v>
      </c>
      <c r="CW42" s="57">
        <v>84924</v>
      </c>
      <c r="CX42" s="57">
        <f t="shared" si="11"/>
        <v>1895246</v>
      </c>
      <c r="CY42" s="57">
        <v>9</v>
      </c>
      <c r="CZ42" s="266">
        <f t="shared" si="12"/>
        <v>7947</v>
      </c>
      <c r="DA42" s="57">
        <v>127816</v>
      </c>
      <c r="DB42" s="57">
        <f t="shared" si="13"/>
        <v>1921864</v>
      </c>
      <c r="DC42" s="57">
        <v>13</v>
      </c>
      <c r="DD42" s="266">
        <f t="shared" si="14"/>
        <v>8292</v>
      </c>
      <c r="DE42" s="57">
        <v>201115</v>
      </c>
      <c r="DF42" s="57">
        <f t="shared" si="15"/>
        <v>2389288</v>
      </c>
      <c r="DG42" s="57">
        <v>22</v>
      </c>
      <c r="DH42" s="266">
        <f t="shared" si="16"/>
        <v>9715</v>
      </c>
      <c r="DI42" s="57">
        <v>172204</v>
      </c>
      <c r="DJ42" s="57">
        <f t="shared" si="17"/>
        <v>2367506</v>
      </c>
      <c r="DK42" s="57">
        <v>18</v>
      </c>
      <c r="DL42" s="266">
        <f t="shared" si="18"/>
        <v>9270</v>
      </c>
      <c r="DM42" s="57">
        <v>163438</v>
      </c>
      <c r="DN42" s="57">
        <f t="shared" si="19"/>
        <v>2818012</v>
      </c>
      <c r="DO42" s="57">
        <v>17</v>
      </c>
      <c r="DP42" s="266">
        <f t="shared" si="20"/>
        <v>10932</v>
      </c>
      <c r="DQ42" s="57">
        <v>207965</v>
      </c>
      <c r="DR42" s="57">
        <f t="shared" si="21"/>
        <v>3020149</v>
      </c>
      <c r="DS42" s="57">
        <v>21</v>
      </c>
      <c r="DT42" s="266">
        <f t="shared" si="22"/>
        <v>12017</v>
      </c>
      <c r="DU42" s="57">
        <v>218024</v>
      </c>
      <c r="DV42" s="57">
        <f t="shared" si="23"/>
        <v>3283851</v>
      </c>
      <c r="DW42" s="57">
        <v>24</v>
      </c>
      <c r="DX42" s="266">
        <f t="shared" si="24"/>
        <v>12297</v>
      </c>
      <c r="DY42" s="57">
        <v>267803</v>
      </c>
      <c r="DZ42" s="57">
        <f t="shared" si="25"/>
        <v>3887982</v>
      </c>
      <c r="EA42" s="57">
        <v>29</v>
      </c>
      <c r="EB42" s="266">
        <f t="shared" si="26"/>
        <v>13905</v>
      </c>
      <c r="EC42" s="57">
        <v>279373</v>
      </c>
      <c r="ED42" s="57">
        <f t="shared" si="27"/>
        <v>4471030</v>
      </c>
      <c r="EE42" s="57">
        <v>29</v>
      </c>
      <c r="EF42" s="266">
        <f t="shared" si="28"/>
        <v>15591</v>
      </c>
      <c r="EG42" s="57">
        <v>361791</v>
      </c>
      <c r="EH42" s="57">
        <f t="shared" si="29"/>
        <v>5271192</v>
      </c>
      <c r="EI42" s="57">
        <v>39</v>
      </c>
      <c r="EJ42" s="266">
        <f t="shared" si="30"/>
        <v>16199</v>
      </c>
      <c r="EK42" s="57">
        <v>453553</v>
      </c>
      <c r="EL42" s="57">
        <f t="shared" si="31"/>
        <v>6397798</v>
      </c>
      <c r="EM42" s="57">
        <v>47</v>
      </c>
      <c r="EN42" s="266">
        <f t="shared" si="32"/>
        <v>19561</v>
      </c>
      <c r="EO42" s="57">
        <v>627469</v>
      </c>
      <c r="EP42" s="57">
        <f t="shared" si="94"/>
        <v>6942429</v>
      </c>
      <c r="EQ42" s="57">
        <v>66</v>
      </c>
      <c r="ER42" s="266">
        <f t="shared" si="33"/>
        <v>19506</v>
      </c>
      <c r="ES42" s="386" t="s">
        <v>332</v>
      </c>
      <c r="ET42" s="418">
        <v>654132</v>
      </c>
      <c r="EU42" s="57">
        <f t="shared" si="95"/>
        <v>7025040</v>
      </c>
      <c r="EV42" s="420">
        <v>69</v>
      </c>
      <c r="EW42" s="266">
        <f t="shared" si="96"/>
        <v>12752</v>
      </c>
      <c r="EX42" s="57">
        <v>625142</v>
      </c>
      <c r="EY42" s="418">
        <f t="shared" si="97"/>
        <v>7048140</v>
      </c>
      <c r="EZ42" s="24">
        <v>67</v>
      </c>
      <c r="FA42" s="419">
        <f t="shared" si="98"/>
        <v>10934</v>
      </c>
      <c r="FB42" s="160" t="s">
        <v>295</v>
      </c>
      <c r="FC42" s="57">
        <v>853751</v>
      </c>
      <c r="FD42" s="418">
        <f t="shared" si="99"/>
        <v>8272974</v>
      </c>
      <c r="FE42" s="24">
        <v>93</v>
      </c>
      <c r="FF42" s="419">
        <f t="shared" si="100"/>
        <v>12622</v>
      </c>
      <c r="FG42" s="24">
        <v>838908</v>
      </c>
      <c r="FH42" s="418">
        <f t="shared" si="101"/>
        <v>9150473</v>
      </c>
      <c r="FI42" s="24">
        <v>88</v>
      </c>
      <c r="FJ42" s="419">
        <f>FI42+FJ41</f>
        <v>13430</v>
      </c>
      <c r="FK42" s="57">
        <v>547230</v>
      </c>
      <c r="FL42" s="418">
        <f t="shared" si="103"/>
        <v>6863579</v>
      </c>
      <c r="FM42" s="57">
        <v>87</v>
      </c>
      <c r="FN42" s="419">
        <f t="shared" si="104"/>
        <v>11620</v>
      </c>
      <c r="FO42" s="24">
        <v>789854</v>
      </c>
      <c r="FP42" s="24">
        <f t="shared" si="105"/>
        <v>8046980</v>
      </c>
      <c r="FQ42" s="24">
        <v>125</v>
      </c>
      <c r="FR42" s="266">
        <f t="shared" si="106"/>
        <v>13631</v>
      </c>
      <c r="FS42" s="57">
        <v>822634</v>
      </c>
      <c r="FT42" s="57">
        <f t="shared" si="107"/>
        <v>8032344</v>
      </c>
      <c r="FU42" s="57">
        <v>132</v>
      </c>
      <c r="FV42" s="266">
        <f t="shared" si="108"/>
        <v>13842</v>
      </c>
      <c r="FW42" s="57">
        <v>922481</v>
      </c>
      <c r="FX42" s="57">
        <f t="shared" si="109"/>
        <v>9790493</v>
      </c>
      <c r="FY42" s="57">
        <v>145</v>
      </c>
      <c r="FZ42" s="375">
        <f t="shared" si="110"/>
        <v>16064</v>
      </c>
      <c r="GA42" s="57">
        <v>1100949</v>
      </c>
      <c r="GB42" s="57">
        <f t="shared" si="111"/>
        <v>9833879</v>
      </c>
      <c r="GC42" s="57">
        <v>172</v>
      </c>
      <c r="GD42" s="266">
        <f t="shared" si="112"/>
        <v>16144</v>
      </c>
      <c r="GE42" s="160" t="s">
        <v>295</v>
      </c>
      <c r="GF42" s="24">
        <v>1136957</v>
      </c>
      <c r="GG42" s="24">
        <f t="shared" si="113"/>
        <v>10940833</v>
      </c>
      <c r="GH42" s="57">
        <v>179</v>
      </c>
      <c r="GI42" s="266">
        <f t="shared" si="114"/>
        <v>17170</v>
      </c>
      <c r="GJ42" s="183" t="s">
        <v>322</v>
      </c>
      <c r="GK42" s="57">
        <v>2322</v>
      </c>
      <c r="GL42" s="57">
        <f t="shared" si="115"/>
        <v>19309</v>
      </c>
      <c r="GM42" s="24">
        <v>181</v>
      </c>
      <c r="GN42" s="375">
        <f t="shared" si="116"/>
        <v>11856</v>
      </c>
      <c r="GO42" s="57">
        <v>2554</v>
      </c>
      <c r="GP42" s="24">
        <f t="shared" si="117"/>
        <v>17585</v>
      </c>
      <c r="GQ42" s="57">
        <v>194</v>
      </c>
      <c r="GR42" s="266">
        <f t="shared" si="118"/>
        <v>10377</v>
      </c>
      <c r="GS42" s="57">
        <v>2948</v>
      </c>
      <c r="GT42" s="57">
        <f t="shared" si="119"/>
        <v>19314</v>
      </c>
      <c r="GU42" s="57">
        <v>235</v>
      </c>
      <c r="GV42" s="266">
        <f t="shared" si="34"/>
        <v>11373</v>
      </c>
      <c r="GW42" s="24">
        <v>3852</v>
      </c>
      <c r="GX42" s="57">
        <f t="shared" si="120"/>
        <v>24834</v>
      </c>
      <c r="GY42" s="24">
        <v>304</v>
      </c>
      <c r="GZ42" s="375">
        <f t="shared" si="121"/>
        <v>13618</v>
      </c>
      <c r="HA42" s="57">
        <v>4184</v>
      </c>
      <c r="HB42" s="24">
        <f t="shared" si="122"/>
        <v>23867</v>
      </c>
      <c r="HC42" s="24">
        <v>321</v>
      </c>
      <c r="HD42" s="375">
        <f t="shared" si="123"/>
        <v>13222</v>
      </c>
      <c r="HE42" s="183" t="s">
        <v>334</v>
      </c>
      <c r="HF42" s="418">
        <v>8635</v>
      </c>
      <c r="HG42" s="24">
        <f t="shared" si="124"/>
        <v>69297</v>
      </c>
      <c r="HH42" s="420">
        <v>112</v>
      </c>
      <c r="HI42" s="266">
        <f t="shared" si="35"/>
        <v>16279</v>
      </c>
      <c r="HJ42" s="418">
        <v>7610</v>
      </c>
      <c r="HK42" s="57">
        <f t="shared" si="125"/>
        <v>63244</v>
      </c>
      <c r="HL42" s="420">
        <v>94</v>
      </c>
      <c r="HM42" s="266">
        <f t="shared" si="126"/>
        <v>16413</v>
      </c>
      <c r="HN42" s="57">
        <v>2830</v>
      </c>
      <c r="HO42" s="57">
        <f t="shared" si="127"/>
        <v>24773</v>
      </c>
      <c r="HP42" s="57">
        <v>90</v>
      </c>
      <c r="HQ42" s="266">
        <f t="shared" si="128"/>
        <v>18431</v>
      </c>
      <c r="HR42" s="160" t="s">
        <v>335</v>
      </c>
      <c r="HS42" s="24">
        <v>3300</v>
      </c>
      <c r="HT42" s="57">
        <f t="shared" si="36"/>
        <v>36496</v>
      </c>
      <c r="HU42" s="57">
        <v>144</v>
      </c>
      <c r="HV42" s="419">
        <f t="shared" si="37"/>
        <v>16245</v>
      </c>
      <c r="HW42" s="57">
        <v>3243</v>
      </c>
      <c r="HX42" s="57">
        <f t="shared" si="38"/>
        <v>30153</v>
      </c>
      <c r="HY42" s="57">
        <v>149</v>
      </c>
      <c r="HZ42" s="266">
        <f t="shared" si="39"/>
        <v>11436</v>
      </c>
      <c r="IA42" s="57">
        <v>4142</v>
      </c>
      <c r="IB42" s="57">
        <f t="shared" si="40"/>
        <v>34527</v>
      </c>
      <c r="IC42" s="57">
        <v>203</v>
      </c>
      <c r="ID42" s="266">
        <f t="shared" si="41"/>
        <v>12860</v>
      </c>
      <c r="IE42" s="24">
        <v>3810</v>
      </c>
      <c r="IF42" s="57">
        <f t="shared" si="42"/>
        <v>33505</v>
      </c>
      <c r="IG42" s="57">
        <v>187</v>
      </c>
      <c r="IH42" s="266">
        <f t="shared" si="43"/>
        <v>12603</v>
      </c>
      <c r="II42" s="57">
        <v>4193</v>
      </c>
      <c r="IJ42" s="57">
        <f t="shared" si="44"/>
        <v>34106</v>
      </c>
      <c r="IK42" s="57">
        <v>219</v>
      </c>
      <c r="IL42" s="266">
        <f t="shared" si="45"/>
        <v>13023</v>
      </c>
      <c r="IM42" s="57">
        <v>5605</v>
      </c>
      <c r="IN42" s="57">
        <f t="shared" si="46"/>
        <v>41310</v>
      </c>
      <c r="IO42" s="57">
        <v>280</v>
      </c>
      <c r="IP42" s="266">
        <f t="shared" si="47"/>
        <v>14147</v>
      </c>
      <c r="IQ42" s="414">
        <v>3834</v>
      </c>
      <c r="IR42" s="57">
        <f t="shared" si="48"/>
        <v>28782</v>
      </c>
      <c r="IS42" s="416">
        <v>183</v>
      </c>
      <c r="IT42" s="57">
        <f t="shared" si="49"/>
        <v>8998</v>
      </c>
    </row>
    <row r="43" spans="1:254" s="57" customFormat="1" ht="13.8" x14ac:dyDescent="0.3">
      <c r="B43" s="351" t="s">
        <v>336</v>
      </c>
      <c r="C43" s="24">
        <v>142486</v>
      </c>
      <c r="D43" s="24">
        <f t="shared" si="50"/>
        <v>645270</v>
      </c>
      <c r="E43" s="57">
        <v>15</v>
      </c>
      <c r="F43" s="266">
        <f t="shared" si="51"/>
        <v>3864</v>
      </c>
      <c r="G43" s="374">
        <v>96751</v>
      </c>
      <c r="H43" s="57">
        <f t="shared" si="52"/>
        <v>588670</v>
      </c>
      <c r="I43" s="57">
        <v>9</v>
      </c>
      <c r="J43" s="266">
        <f t="shared" si="53"/>
        <v>4271</v>
      </c>
      <c r="K43" s="374">
        <v>161533</v>
      </c>
      <c r="L43" s="57">
        <f t="shared" si="54"/>
        <v>807682</v>
      </c>
      <c r="M43" s="24">
        <v>18</v>
      </c>
      <c r="N43" s="266">
        <f t="shared" si="55"/>
        <v>4960</v>
      </c>
      <c r="O43" s="374">
        <v>129362</v>
      </c>
      <c r="P43" s="57">
        <f t="shared" si="56"/>
        <v>755519</v>
      </c>
      <c r="Q43" s="57">
        <v>15</v>
      </c>
      <c r="R43" s="266">
        <f t="shared" si="57"/>
        <v>5249</v>
      </c>
      <c r="S43" s="57">
        <v>131904</v>
      </c>
      <c r="T43" s="57">
        <f t="shared" si="58"/>
        <v>849893</v>
      </c>
      <c r="U43" s="57">
        <v>14</v>
      </c>
      <c r="V43" s="266">
        <f t="shared" si="59"/>
        <v>5300</v>
      </c>
      <c r="W43" s="57">
        <v>178422</v>
      </c>
      <c r="X43" s="57">
        <f t="shared" si="60"/>
        <v>971747</v>
      </c>
      <c r="Y43" s="57">
        <v>19</v>
      </c>
      <c r="Z43" s="266">
        <f t="shared" si="61"/>
        <v>5345</v>
      </c>
      <c r="AA43" s="57">
        <v>151863</v>
      </c>
      <c r="AB43" s="57">
        <f t="shared" si="62"/>
        <v>999499</v>
      </c>
      <c r="AC43" s="57">
        <v>17</v>
      </c>
      <c r="AD43" s="266">
        <f t="shared" si="63"/>
        <v>6125</v>
      </c>
      <c r="AE43" s="57">
        <v>214021</v>
      </c>
      <c r="AF43" s="57">
        <f t="shared" si="64"/>
        <v>1138792</v>
      </c>
      <c r="AG43" s="57">
        <v>22</v>
      </c>
      <c r="AH43" s="266">
        <f t="shared" si="65"/>
        <v>6294</v>
      </c>
      <c r="AI43" s="57">
        <v>159815</v>
      </c>
      <c r="AJ43" s="57">
        <f t="shared" si="66"/>
        <v>1084030</v>
      </c>
      <c r="AK43" s="57">
        <v>19</v>
      </c>
      <c r="AL43" s="266">
        <f t="shared" si="67"/>
        <v>6621</v>
      </c>
      <c r="AM43" s="266"/>
      <c r="AN43" s="57">
        <v>249002</v>
      </c>
      <c r="AO43" s="57">
        <f t="shared" si="68"/>
        <v>1326918</v>
      </c>
      <c r="AP43" s="57">
        <v>27</v>
      </c>
      <c r="AQ43" s="266">
        <f t="shared" si="69"/>
        <v>7124</v>
      </c>
      <c r="AR43" s="57">
        <v>225058</v>
      </c>
      <c r="AS43" s="57">
        <f t="shared" si="70"/>
        <v>1294990</v>
      </c>
      <c r="AT43" s="57">
        <v>24</v>
      </c>
      <c r="AU43" s="266">
        <f t="shared" si="71"/>
        <v>7529</v>
      </c>
      <c r="AV43" s="57">
        <v>213680</v>
      </c>
      <c r="AW43" s="57">
        <f t="shared" si="72"/>
        <v>1446608</v>
      </c>
      <c r="AX43" s="57">
        <v>23</v>
      </c>
      <c r="AY43" s="266">
        <f t="shared" si="73"/>
        <v>8364</v>
      </c>
      <c r="AZ43" s="57">
        <v>231385</v>
      </c>
      <c r="BA43" s="57">
        <f t="shared" si="74"/>
        <v>1242089</v>
      </c>
      <c r="BB43" s="57">
        <v>24</v>
      </c>
      <c r="BC43" s="266">
        <f t="shared" si="75"/>
        <v>7333</v>
      </c>
      <c r="BD43" s="57">
        <v>175695</v>
      </c>
      <c r="BE43" s="57">
        <f t="shared" si="76"/>
        <v>1088981</v>
      </c>
      <c r="BF43" s="57">
        <v>20</v>
      </c>
      <c r="BG43" s="266">
        <f t="shared" si="77"/>
        <v>7518</v>
      </c>
      <c r="BH43" s="57">
        <v>192324</v>
      </c>
      <c r="BI43" s="57">
        <f t="shared" si="78"/>
        <v>983652</v>
      </c>
      <c r="BJ43" s="57">
        <v>20</v>
      </c>
      <c r="BK43" s="266">
        <f t="shared" si="79"/>
        <v>7365</v>
      </c>
      <c r="BL43" s="57">
        <v>143471</v>
      </c>
      <c r="BM43" s="57">
        <f t="shared" si="80"/>
        <v>1173680</v>
      </c>
      <c r="BN43" s="57">
        <v>16</v>
      </c>
      <c r="BO43" s="266">
        <f t="shared" si="81"/>
        <v>8266</v>
      </c>
      <c r="BP43" s="57">
        <v>156676</v>
      </c>
      <c r="BQ43" s="57">
        <f t="shared" si="82"/>
        <v>1199478</v>
      </c>
      <c r="BR43" s="57">
        <v>18</v>
      </c>
      <c r="BS43" s="266">
        <f t="shared" si="83"/>
        <v>8143</v>
      </c>
      <c r="BT43" s="57">
        <v>124086</v>
      </c>
      <c r="BU43" s="57">
        <f t="shared" si="84"/>
        <v>1162927</v>
      </c>
      <c r="BV43" s="57">
        <v>14</v>
      </c>
      <c r="BW43" s="266">
        <f t="shared" si="85"/>
        <v>8872</v>
      </c>
      <c r="BX43" s="57">
        <v>206373</v>
      </c>
      <c r="BY43" s="57">
        <f t="shared" si="86"/>
        <v>1257152</v>
      </c>
      <c r="BZ43" s="57">
        <v>23</v>
      </c>
      <c r="CA43" s="266">
        <f t="shared" si="87"/>
        <v>8781</v>
      </c>
      <c r="CB43" s="57">
        <v>200553</v>
      </c>
      <c r="CC43" s="57">
        <f t="shared" si="88"/>
        <v>1420158</v>
      </c>
      <c r="CD43" s="57">
        <v>21</v>
      </c>
      <c r="CE43" s="266">
        <f t="shared" si="89"/>
        <v>9072</v>
      </c>
      <c r="CF43" s="57">
        <v>236810</v>
      </c>
      <c r="CG43" s="57">
        <f t="shared" si="90"/>
        <v>1467516</v>
      </c>
      <c r="CH43" s="57">
        <v>22</v>
      </c>
      <c r="CI43" s="266">
        <f t="shared" si="91"/>
        <v>9654</v>
      </c>
      <c r="CJ43" s="57">
        <v>193332</v>
      </c>
      <c r="CK43" s="57">
        <f t="shared" si="92"/>
        <v>1622754</v>
      </c>
      <c r="CL43" s="57">
        <v>19</v>
      </c>
      <c r="CM43" s="266">
        <f t="shared" si="93"/>
        <v>10270</v>
      </c>
      <c r="CN43" s="183" t="s">
        <v>337</v>
      </c>
      <c r="CO43" s="57">
        <v>263284</v>
      </c>
      <c r="CP43" s="57">
        <f t="shared" si="7"/>
        <v>1751045</v>
      </c>
      <c r="CQ43" s="57">
        <v>26</v>
      </c>
      <c r="CR43" s="266">
        <f t="shared" si="8"/>
        <v>8172</v>
      </c>
      <c r="CS43" s="57">
        <v>258180</v>
      </c>
      <c r="CT43" s="57">
        <f t="shared" si="9"/>
        <v>2037336</v>
      </c>
      <c r="CU43" s="57">
        <v>21</v>
      </c>
      <c r="CV43" s="266">
        <f t="shared" si="10"/>
        <v>7679</v>
      </c>
      <c r="CW43" s="57">
        <v>178512</v>
      </c>
      <c r="CX43" s="57">
        <f t="shared" si="11"/>
        <v>2073758</v>
      </c>
      <c r="CY43" s="57">
        <v>12</v>
      </c>
      <c r="CZ43" s="266">
        <f t="shared" si="12"/>
        <v>7959</v>
      </c>
      <c r="DA43" s="57">
        <v>292733</v>
      </c>
      <c r="DB43" s="57">
        <f t="shared" si="13"/>
        <v>2214597</v>
      </c>
      <c r="DC43" s="57">
        <v>19</v>
      </c>
      <c r="DD43" s="266">
        <f t="shared" si="14"/>
        <v>8311</v>
      </c>
      <c r="DE43" s="57">
        <v>342127</v>
      </c>
      <c r="DF43" s="57">
        <f t="shared" si="15"/>
        <v>2731415</v>
      </c>
      <c r="DG43" s="57">
        <v>23</v>
      </c>
      <c r="DH43" s="266">
        <f t="shared" si="16"/>
        <v>9738</v>
      </c>
      <c r="DI43" s="57">
        <v>403267</v>
      </c>
      <c r="DJ43" s="57">
        <f t="shared" si="17"/>
        <v>2770773</v>
      </c>
      <c r="DK43" s="57">
        <v>26</v>
      </c>
      <c r="DL43" s="266">
        <f t="shared" si="18"/>
        <v>9296</v>
      </c>
      <c r="DM43" s="57">
        <v>439329</v>
      </c>
      <c r="DN43" s="57">
        <f t="shared" si="19"/>
        <v>3257341</v>
      </c>
      <c r="DO43" s="57">
        <v>31</v>
      </c>
      <c r="DP43" s="266">
        <f t="shared" si="20"/>
        <v>10963</v>
      </c>
      <c r="DQ43" s="57">
        <v>510787</v>
      </c>
      <c r="DR43" s="57">
        <f t="shared" si="21"/>
        <v>3530936</v>
      </c>
      <c r="DS43" s="57">
        <v>34</v>
      </c>
      <c r="DT43" s="266">
        <f t="shared" si="22"/>
        <v>12051</v>
      </c>
      <c r="DU43" s="57">
        <v>342657</v>
      </c>
      <c r="DV43" s="57">
        <f t="shared" si="23"/>
        <v>3626508</v>
      </c>
      <c r="DW43" s="57">
        <v>23</v>
      </c>
      <c r="DX43" s="266">
        <f t="shared" si="24"/>
        <v>12320</v>
      </c>
      <c r="DY43" s="57">
        <v>592845</v>
      </c>
      <c r="DZ43" s="57">
        <f t="shared" si="25"/>
        <v>4480827</v>
      </c>
      <c r="EA43" s="57">
        <v>39</v>
      </c>
      <c r="EB43" s="266">
        <f t="shared" si="26"/>
        <v>13944</v>
      </c>
      <c r="EC43" s="57">
        <v>787988</v>
      </c>
      <c r="ED43" s="57">
        <f t="shared" si="27"/>
        <v>5259018</v>
      </c>
      <c r="EE43" s="57">
        <v>54</v>
      </c>
      <c r="EF43" s="266">
        <f t="shared" si="28"/>
        <v>15645</v>
      </c>
      <c r="EG43" s="57">
        <v>815261</v>
      </c>
      <c r="EH43" s="57">
        <f t="shared" si="29"/>
        <v>6086453</v>
      </c>
      <c r="EI43" s="57">
        <v>53</v>
      </c>
      <c r="EJ43" s="266">
        <f t="shared" si="30"/>
        <v>16252</v>
      </c>
      <c r="EK43" s="57">
        <v>704485</v>
      </c>
      <c r="EL43" s="57">
        <f t="shared" si="31"/>
        <v>7102283</v>
      </c>
      <c r="EM43" s="57">
        <v>49</v>
      </c>
      <c r="EN43" s="266">
        <f t="shared" si="32"/>
        <v>19610</v>
      </c>
      <c r="EO43" s="57">
        <v>873231</v>
      </c>
      <c r="EP43" s="57">
        <f t="shared" si="94"/>
        <v>7815660</v>
      </c>
      <c r="EQ43" s="57">
        <v>62</v>
      </c>
      <c r="ER43" s="266">
        <f t="shared" si="33"/>
        <v>19568</v>
      </c>
      <c r="ES43" s="386" t="s">
        <v>336</v>
      </c>
      <c r="ET43" s="57">
        <v>1144929</v>
      </c>
      <c r="EU43" s="57">
        <f t="shared" si="95"/>
        <v>8169969</v>
      </c>
      <c r="EV43" s="57">
        <v>77</v>
      </c>
      <c r="EW43" s="266">
        <f t="shared" si="96"/>
        <v>12829</v>
      </c>
      <c r="EX43" s="418">
        <v>1001223</v>
      </c>
      <c r="EY43" s="57">
        <f t="shared" si="97"/>
        <v>8049363</v>
      </c>
      <c r="EZ43" s="420">
        <v>67</v>
      </c>
      <c r="FA43" s="266">
        <f t="shared" si="98"/>
        <v>11001</v>
      </c>
      <c r="FB43" s="183" t="s">
        <v>338</v>
      </c>
      <c r="FC43" s="418">
        <v>1143681</v>
      </c>
      <c r="FD43" s="57">
        <f t="shared" si="99"/>
        <v>9416655</v>
      </c>
      <c r="FE43" s="420">
        <v>78</v>
      </c>
      <c r="FF43" s="266">
        <f t="shared" si="100"/>
        <v>12700</v>
      </c>
      <c r="FG43" s="418">
        <v>1499650</v>
      </c>
      <c r="FH43" s="24">
        <f t="shared" si="101"/>
        <v>10650123</v>
      </c>
      <c r="FI43" s="420">
        <v>102</v>
      </c>
      <c r="FJ43" s="375">
        <f t="shared" si="102"/>
        <v>13532</v>
      </c>
      <c r="FK43" s="418">
        <v>1535076</v>
      </c>
      <c r="FL43" s="57">
        <f t="shared" si="103"/>
        <v>8398655</v>
      </c>
      <c r="FM43" s="420">
        <v>96</v>
      </c>
      <c r="FN43" s="266">
        <f t="shared" si="104"/>
        <v>11716</v>
      </c>
      <c r="FO43" s="24">
        <v>1594650</v>
      </c>
      <c r="FP43" s="418">
        <f t="shared" si="105"/>
        <v>9641630</v>
      </c>
      <c r="FQ43" s="24">
        <v>170</v>
      </c>
      <c r="FR43" s="419">
        <f t="shared" si="106"/>
        <v>13801</v>
      </c>
      <c r="FS43" s="57">
        <v>1708338</v>
      </c>
      <c r="FT43" s="418">
        <f t="shared" si="107"/>
        <v>9740682</v>
      </c>
      <c r="FU43" s="57">
        <v>182</v>
      </c>
      <c r="FV43" s="419">
        <f t="shared" si="108"/>
        <v>14024</v>
      </c>
      <c r="FW43" s="57">
        <v>1758207</v>
      </c>
      <c r="FX43" s="418">
        <f t="shared" si="109"/>
        <v>11548700</v>
      </c>
      <c r="FY43" s="57">
        <v>194</v>
      </c>
      <c r="FZ43" s="419">
        <f t="shared" si="110"/>
        <v>16258</v>
      </c>
      <c r="GA43" s="57">
        <v>2447062</v>
      </c>
      <c r="GB43" s="418">
        <f t="shared" si="111"/>
        <v>12280941</v>
      </c>
      <c r="GC43" s="57">
        <v>257</v>
      </c>
      <c r="GD43" s="419">
        <f t="shared" si="112"/>
        <v>16401</v>
      </c>
      <c r="GE43" s="183" t="s">
        <v>338</v>
      </c>
      <c r="GF43" s="24">
        <v>2370906</v>
      </c>
      <c r="GG43" s="418">
        <f t="shared" si="113"/>
        <v>13311739</v>
      </c>
      <c r="GH43" s="57">
        <v>257</v>
      </c>
      <c r="GI43" s="419">
        <f t="shared" si="114"/>
        <v>17427</v>
      </c>
      <c r="GJ43" s="183" t="s">
        <v>326</v>
      </c>
      <c r="GK43" s="57">
        <v>5205</v>
      </c>
      <c r="GL43" s="418">
        <f t="shared" si="115"/>
        <v>24514</v>
      </c>
      <c r="GM43" s="24">
        <v>284</v>
      </c>
      <c r="GN43" s="419">
        <f t="shared" si="116"/>
        <v>12140</v>
      </c>
      <c r="GO43" s="57">
        <v>5847</v>
      </c>
      <c r="GP43" s="418">
        <f t="shared" si="117"/>
        <v>23432</v>
      </c>
      <c r="GQ43" s="57">
        <v>317</v>
      </c>
      <c r="GR43" s="419">
        <f t="shared" si="118"/>
        <v>10694</v>
      </c>
      <c r="GS43" s="57">
        <v>6838</v>
      </c>
      <c r="GT43" s="418">
        <f t="shared" si="119"/>
        <v>26152</v>
      </c>
      <c r="GU43" s="57">
        <v>371</v>
      </c>
      <c r="GV43" s="419">
        <f t="shared" si="34"/>
        <v>11744</v>
      </c>
      <c r="GW43" s="24">
        <v>8742</v>
      </c>
      <c r="GX43" s="418">
        <f t="shared" si="120"/>
        <v>33576</v>
      </c>
      <c r="GY43" s="24">
        <v>461</v>
      </c>
      <c r="GZ43" s="419">
        <f t="shared" si="121"/>
        <v>14079</v>
      </c>
      <c r="HA43" s="57">
        <v>8716</v>
      </c>
      <c r="HB43" s="418">
        <f t="shared" si="122"/>
        <v>32583</v>
      </c>
      <c r="HC43" s="24">
        <v>463</v>
      </c>
      <c r="HD43" s="419">
        <f t="shared" si="123"/>
        <v>13685</v>
      </c>
      <c r="HE43" s="183" t="s">
        <v>339</v>
      </c>
      <c r="HF43" s="57">
        <v>7066</v>
      </c>
      <c r="HG43" s="24">
        <f t="shared" si="124"/>
        <v>76363</v>
      </c>
      <c r="HH43" s="57">
        <v>53</v>
      </c>
      <c r="HI43" s="266">
        <f t="shared" si="35"/>
        <v>16332</v>
      </c>
      <c r="HJ43" s="57">
        <v>8381</v>
      </c>
      <c r="HK43" s="57">
        <f t="shared" si="125"/>
        <v>71625</v>
      </c>
      <c r="HL43" s="57">
        <v>64</v>
      </c>
      <c r="HM43" s="266">
        <f t="shared" si="126"/>
        <v>16477</v>
      </c>
      <c r="HN43" s="57">
        <v>2559</v>
      </c>
      <c r="HO43" s="57">
        <f t="shared" si="127"/>
        <v>27332</v>
      </c>
      <c r="HP43" s="57">
        <v>58</v>
      </c>
      <c r="HQ43" s="266">
        <f t="shared" si="128"/>
        <v>18489</v>
      </c>
      <c r="HR43" s="160" t="s">
        <v>330</v>
      </c>
      <c r="HS43" s="418">
        <v>13505</v>
      </c>
      <c r="HT43" s="57">
        <f t="shared" si="36"/>
        <v>50001</v>
      </c>
      <c r="HU43" s="420">
        <v>358</v>
      </c>
      <c r="HV43" s="266">
        <f t="shared" si="37"/>
        <v>16603</v>
      </c>
      <c r="HW43" s="57">
        <v>16294</v>
      </c>
      <c r="HX43" s="418">
        <f t="shared" si="38"/>
        <v>46447</v>
      </c>
      <c r="HY43" s="57">
        <v>440</v>
      </c>
      <c r="HZ43" s="419">
        <f t="shared" si="39"/>
        <v>11876</v>
      </c>
      <c r="IA43" s="57">
        <v>19917</v>
      </c>
      <c r="IB43" s="418">
        <f t="shared" si="40"/>
        <v>54444</v>
      </c>
      <c r="IC43" s="57">
        <v>525</v>
      </c>
      <c r="ID43" s="419">
        <f t="shared" si="41"/>
        <v>13385</v>
      </c>
      <c r="IE43" s="24">
        <v>22542</v>
      </c>
      <c r="IF43" s="418">
        <f t="shared" si="42"/>
        <v>56047</v>
      </c>
      <c r="IG43" s="57">
        <v>590</v>
      </c>
      <c r="IH43" s="419">
        <f t="shared" si="43"/>
        <v>13193</v>
      </c>
      <c r="II43" s="57">
        <v>20933</v>
      </c>
      <c r="IJ43" s="418">
        <f t="shared" si="44"/>
        <v>55039</v>
      </c>
      <c r="IK43" s="57">
        <v>599</v>
      </c>
      <c r="IL43" s="419">
        <f t="shared" si="45"/>
        <v>13622</v>
      </c>
      <c r="IM43" s="57">
        <v>27301</v>
      </c>
      <c r="IN43" s="418">
        <f t="shared" si="46"/>
        <v>68611</v>
      </c>
      <c r="IO43" s="57">
        <v>721</v>
      </c>
      <c r="IP43" s="419">
        <f t="shared" si="47"/>
        <v>14868</v>
      </c>
      <c r="IQ43" s="57">
        <v>23355</v>
      </c>
      <c r="IR43" s="418">
        <f t="shared" si="48"/>
        <v>52137</v>
      </c>
      <c r="IS43" s="57">
        <v>600</v>
      </c>
      <c r="IT43" s="420">
        <f t="shared" si="49"/>
        <v>9598</v>
      </c>
    </row>
    <row r="44" spans="1:254" s="57" customFormat="1" ht="13.8" x14ac:dyDescent="0.3">
      <c r="B44" s="351" t="s">
        <v>340</v>
      </c>
      <c r="C44" s="24">
        <v>351162</v>
      </c>
      <c r="D44" s="24">
        <f t="shared" si="50"/>
        <v>996432</v>
      </c>
      <c r="E44" s="57">
        <v>18</v>
      </c>
      <c r="F44" s="266">
        <f t="shared" si="51"/>
        <v>3882</v>
      </c>
      <c r="G44" s="374">
        <v>239841</v>
      </c>
      <c r="H44" s="57">
        <f t="shared" si="52"/>
        <v>828511</v>
      </c>
      <c r="I44" s="57">
        <v>13</v>
      </c>
      <c r="J44" s="266">
        <f t="shared" si="53"/>
        <v>4284</v>
      </c>
      <c r="K44" s="374">
        <v>661900</v>
      </c>
      <c r="L44" s="57">
        <f t="shared" si="54"/>
        <v>1469582</v>
      </c>
      <c r="M44" s="24">
        <v>22</v>
      </c>
      <c r="N44" s="266">
        <f t="shared" si="55"/>
        <v>4982</v>
      </c>
      <c r="O44" s="374">
        <v>256463</v>
      </c>
      <c r="P44" s="57">
        <f t="shared" si="56"/>
        <v>1011982</v>
      </c>
      <c r="Q44" s="57">
        <v>17</v>
      </c>
      <c r="R44" s="266">
        <f t="shared" si="57"/>
        <v>5266</v>
      </c>
      <c r="S44" s="57">
        <v>205403</v>
      </c>
      <c r="T44" s="57">
        <f t="shared" si="58"/>
        <v>1055296</v>
      </c>
      <c r="U44" s="57">
        <v>11</v>
      </c>
      <c r="V44" s="266">
        <f t="shared" si="59"/>
        <v>5311</v>
      </c>
      <c r="W44" s="57">
        <v>219078</v>
      </c>
      <c r="X44" s="57">
        <f t="shared" si="60"/>
        <v>1190825</v>
      </c>
      <c r="Y44" s="57">
        <v>14</v>
      </c>
      <c r="Z44" s="266">
        <f t="shared" si="61"/>
        <v>5359</v>
      </c>
      <c r="AA44" s="57">
        <v>386326</v>
      </c>
      <c r="AB44" s="57">
        <f t="shared" si="62"/>
        <v>1385825</v>
      </c>
      <c r="AC44" s="57">
        <v>20</v>
      </c>
      <c r="AD44" s="266">
        <f t="shared" si="63"/>
        <v>6145</v>
      </c>
      <c r="AE44" s="57">
        <v>299469</v>
      </c>
      <c r="AF44" s="57">
        <f t="shared" si="64"/>
        <v>1438261</v>
      </c>
      <c r="AG44" s="57">
        <v>17</v>
      </c>
      <c r="AH44" s="266">
        <f t="shared" si="65"/>
        <v>6311</v>
      </c>
      <c r="AI44" s="57">
        <v>359159</v>
      </c>
      <c r="AJ44" s="57">
        <f t="shared" si="66"/>
        <v>1443189</v>
      </c>
      <c r="AK44" s="57">
        <v>22</v>
      </c>
      <c r="AL44" s="266">
        <f t="shared" si="67"/>
        <v>6643</v>
      </c>
      <c r="AM44" s="266"/>
      <c r="AN44" s="57">
        <v>458032</v>
      </c>
      <c r="AO44" s="57">
        <f t="shared" si="68"/>
        <v>1784950</v>
      </c>
      <c r="AP44" s="57">
        <v>24</v>
      </c>
      <c r="AQ44" s="266">
        <f t="shared" si="69"/>
        <v>7148</v>
      </c>
      <c r="AR44" s="57">
        <v>879742</v>
      </c>
      <c r="AS44" s="57">
        <f t="shared" si="70"/>
        <v>2174732</v>
      </c>
      <c r="AT44" s="57">
        <v>27</v>
      </c>
      <c r="AU44" s="266">
        <f t="shared" si="71"/>
        <v>7556</v>
      </c>
      <c r="AV44" s="57">
        <v>592282</v>
      </c>
      <c r="AW44" s="57">
        <f t="shared" si="72"/>
        <v>2038890</v>
      </c>
      <c r="AX44" s="57">
        <v>26</v>
      </c>
      <c r="AY44" s="266">
        <f t="shared" si="73"/>
        <v>8390</v>
      </c>
      <c r="AZ44" s="57">
        <v>840295</v>
      </c>
      <c r="BA44" s="57">
        <f t="shared" si="74"/>
        <v>2082384</v>
      </c>
      <c r="BB44" s="57">
        <v>34</v>
      </c>
      <c r="BC44" s="266">
        <f t="shared" si="75"/>
        <v>7367</v>
      </c>
      <c r="BD44" s="57">
        <v>399975</v>
      </c>
      <c r="BE44" s="57">
        <f t="shared" si="76"/>
        <v>1488956</v>
      </c>
      <c r="BF44" s="57">
        <v>18</v>
      </c>
      <c r="BG44" s="266">
        <f t="shared" si="77"/>
        <v>7536</v>
      </c>
      <c r="BH44" s="57">
        <v>300196</v>
      </c>
      <c r="BI44" s="57">
        <f t="shared" si="78"/>
        <v>1283848</v>
      </c>
      <c r="BJ44" s="57">
        <v>9</v>
      </c>
      <c r="BK44" s="266">
        <f t="shared" si="79"/>
        <v>7374</v>
      </c>
      <c r="BL44" s="57">
        <v>332742</v>
      </c>
      <c r="BM44" s="57">
        <f t="shared" si="80"/>
        <v>1506422</v>
      </c>
      <c r="BN44" s="57">
        <v>17</v>
      </c>
      <c r="BO44" s="266">
        <f t="shared" si="81"/>
        <v>8283</v>
      </c>
      <c r="BP44" s="57">
        <v>254972</v>
      </c>
      <c r="BQ44" s="57">
        <f t="shared" si="82"/>
        <v>1454450</v>
      </c>
      <c r="BR44" s="57">
        <v>14</v>
      </c>
      <c r="BS44" s="266">
        <f t="shared" si="83"/>
        <v>8157</v>
      </c>
      <c r="BT44" s="57">
        <v>304428</v>
      </c>
      <c r="BU44" s="57">
        <f t="shared" si="84"/>
        <v>1467355</v>
      </c>
      <c r="BV44" s="57">
        <v>15</v>
      </c>
      <c r="BW44" s="266">
        <f t="shared" si="85"/>
        <v>8887</v>
      </c>
      <c r="BX44" s="57">
        <v>579794</v>
      </c>
      <c r="BY44" s="57">
        <f t="shared" si="86"/>
        <v>1836946</v>
      </c>
      <c r="BZ44" s="57">
        <v>22</v>
      </c>
      <c r="CA44" s="266">
        <f t="shared" si="87"/>
        <v>8803</v>
      </c>
      <c r="CB44" s="57">
        <v>432198</v>
      </c>
      <c r="CC44" s="57">
        <f t="shared" si="88"/>
        <v>1852356</v>
      </c>
      <c r="CD44" s="57">
        <v>13</v>
      </c>
      <c r="CE44" s="266">
        <f t="shared" si="89"/>
        <v>9085</v>
      </c>
      <c r="CF44" s="57">
        <v>534767</v>
      </c>
      <c r="CG44" s="57">
        <f t="shared" si="90"/>
        <v>2002283</v>
      </c>
      <c r="CH44" s="57">
        <v>27</v>
      </c>
      <c r="CI44" s="266">
        <f t="shared" si="91"/>
        <v>9681</v>
      </c>
      <c r="CJ44" s="57">
        <v>736674</v>
      </c>
      <c r="CK44" s="57">
        <f t="shared" si="92"/>
        <v>2359428</v>
      </c>
      <c r="CL44" s="57">
        <v>33</v>
      </c>
      <c r="CM44" s="266">
        <f t="shared" si="93"/>
        <v>10303</v>
      </c>
      <c r="CN44" s="183" t="s">
        <v>341</v>
      </c>
      <c r="CO44" s="57">
        <v>476288</v>
      </c>
      <c r="CP44" s="57">
        <f t="shared" si="7"/>
        <v>2227333</v>
      </c>
      <c r="CQ44" s="57">
        <v>17</v>
      </c>
      <c r="CR44" s="266">
        <f t="shared" si="8"/>
        <v>8189</v>
      </c>
      <c r="CS44" s="57">
        <v>1079684</v>
      </c>
      <c r="CT44" s="57">
        <f t="shared" si="9"/>
        <v>3117020</v>
      </c>
      <c r="CU44" s="57">
        <v>26</v>
      </c>
      <c r="CV44" s="266">
        <f t="shared" si="10"/>
        <v>7705</v>
      </c>
      <c r="CW44" s="57">
        <v>624524</v>
      </c>
      <c r="CX44" s="57">
        <f t="shared" si="11"/>
        <v>2698282</v>
      </c>
      <c r="CY44" s="57">
        <v>15</v>
      </c>
      <c r="CZ44" s="266">
        <f t="shared" si="12"/>
        <v>7974</v>
      </c>
      <c r="DA44" s="57">
        <v>761565</v>
      </c>
      <c r="DB44" s="57">
        <f t="shared" si="13"/>
        <v>2976162</v>
      </c>
      <c r="DC44" s="57">
        <v>17</v>
      </c>
      <c r="DD44" s="266">
        <f t="shared" si="14"/>
        <v>8328</v>
      </c>
      <c r="DE44" s="57">
        <v>591574</v>
      </c>
      <c r="DF44" s="57">
        <f t="shared" si="15"/>
        <v>3322989</v>
      </c>
      <c r="DG44" s="57">
        <v>16</v>
      </c>
      <c r="DH44" s="266">
        <f t="shared" si="16"/>
        <v>9754</v>
      </c>
      <c r="DI44" s="57">
        <v>1041071</v>
      </c>
      <c r="DJ44" s="57">
        <f t="shared" si="17"/>
        <v>3811844</v>
      </c>
      <c r="DK44" s="57">
        <v>21</v>
      </c>
      <c r="DL44" s="266">
        <f t="shared" si="18"/>
        <v>9317</v>
      </c>
      <c r="DM44" s="57">
        <v>973559</v>
      </c>
      <c r="DN44" s="57">
        <f t="shared" si="19"/>
        <v>4230900</v>
      </c>
      <c r="DO44" s="57">
        <v>25</v>
      </c>
      <c r="DP44" s="266">
        <f t="shared" si="20"/>
        <v>10988</v>
      </c>
      <c r="DQ44" s="57">
        <v>1352766</v>
      </c>
      <c r="DR44" s="57">
        <f t="shared" si="21"/>
        <v>4883702</v>
      </c>
      <c r="DS44" s="57">
        <v>31</v>
      </c>
      <c r="DT44" s="266">
        <f t="shared" si="22"/>
        <v>12082</v>
      </c>
      <c r="DU44" s="57">
        <v>1275844</v>
      </c>
      <c r="DV44" s="57">
        <f t="shared" si="23"/>
        <v>4902352</v>
      </c>
      <c r="DW44" s="57">
        <v>30</v>
      </c>
      <c r="DX44" s="266">
        <f t="shared" si="24"/>
        <v>12350</v>
      </c>
      <c r="DY44" s="57">
        <v>1511963</v>
      </c>
      <c r="DZ44" s="57">
        <f t="shared" si="25"/>
        <v>5992790</v>
      </c>
      <c r="EA44" s="57">
        <v>38</v>
      </c>
      <c r="EB44" s="266">
        <f t="shared" si="26"/>
        <v>13982</v>
      </c>
      <c r="EC44" s="57">
        <v>1674590</v>
      </c>
      <c r="ED44" s="57">
        <f t="shared" si="27"/>
        <v>6933608</v>
      </c>
      <c r="EE44" s="57">
        <v>35</v>
      </c>
      <c r="EF44" s="266">
        <f t="shared" si="28"/>
        <v>15680</v>
      </c>
      <c r="EG44" s="57">
        <v>1711514</v>
      </c>
      <c r="EH44" s="57">
        <f t="shared" si="29"/>
        <v>7797967</v>
      </c>
      <c r="EI44" s="57">
        <v>37</v>
      </c>
      <c r="EJ44" s="266">
        <f t="shared" si="30"/>
        <v>16289</v>
      </c>
      <c r="EK44" s="57">
        <v>2146642</v>
      </c>
      <c r="EL44" s="57">
        <f t="shared" si="31"/>
        <v>9248925</v>
      </c>
      <c r="EM44" s="57">
        <v>53</v>
      </c>
      <c r="EN44" s="266">
        <f t="shared" si="32"/>
        <v>19663</v>
      </c>
      <c r="EO44" s="57">
        <v>2273181</v>
      </c>
      <c r="EP44" s="57">
        <f t="shared" si="94"/>
        <v>10088841</v>
      </c>
      <c r="EQ44" s="57">
        <v>53</v>
      </c>
      <c r="ER44" s="266">
        <f t="shared" si="33"/>
        <v>19621</v>
      </c>
      <c r="ES44" s="386" t="s">
        <v>340</v>
      </c>
      <c r="ET44" s="57">
        <v>2139869</v>
      </c>
      <c r="EU44" s="57">
        <f t="shared" si="95"/>
        <v>10309838</v>
      </c>
      <c r="EV44" s="57">
        <v>49</v>
      </c>
      <c r="EW44" s="266">
        <f t="shared" si="96"/>
        <v>12878</v>
      </c>
      <c r="EX44" s="57">
        <v>2833106</v>
      </c>
      <c r="EY44" s="57">
        <f t="shared" si="97"/>
        <v>10882469</v>
      </c>
      <c r="EZ44" s="57">
        <v>68</v>
      </c>
      <c r="FA44" s="266">
        <f t="shared" si="98"/>
        <v>11069</v>
      </c>
      <c r="FB44" s="183" t="s">
        <v>342</v>
      </c>
      <c r="FC44" s="57">
        <v>4163763</v>
      </c>
      <c r="FD44" s="57">
        <f t="shared" si="99"/>
        <v>13580418</v>
      </c>
      <c r="FE44" s="57">
        <v>84</v>
      </c>
      <c r="FF44" s="266">
        <f t="shared" si="100"/>
        <v>12784</v>
      </c>
      <c r="FG44" s="24">
        <v>3316954</v>
      </c>
      <c r="FH44" s="24">
        <f t="shared" si="101"/>
        <v>13967077</v>
      </c>
      <c r="FI44" s="24">
        <v>67</v>
      </c>
      <c r="FJ44" s="375">
        <f t="shared" si="102"/>
        <v>13599</v>
      </c>
      <c r="FK44" s="57">
        <v>4614323</v>
      </c>
      <c r="FL44" s="57">
        <f t="shared" si="103"/>
        <v>13012978</v>
      </c>
      <c r="FM44" s="57">
        <v>78</v>
      </c>
      <c r="FN44" s="266">
        <f t="shared" si="104"/>
        <v>11794</v>
      </c>
      <c r="FO44" s="418">
        <v>4474016</v>
      </c>
      <c r="FP44" s="24">
        <f t="shared" si="105"/>
        <v>14115646</v>
      </c>
      <c r="FQ44" s="420">
        <v>177</v>
      </c>
      <c r="FR44" s="266">
        <f t="shared" si="106"/>
        <v>13978</v>
      </c>
      <c r="FS44" s="418">
        <v>5848173</v>
      </c>
      <c r="FT44" s="57">
        <f t="shared" si="107"/>
        <v>15588855</v>
      </c>
      <c r="FU44" s="420">
        <v>172</v>
      </c>
      <c r="FV44" s="266">
        <f t="shared" si="108"/>
        <v>14196</v>
      </c>
      <c r="FW44" s="418">
        <v>5615094</v>
      </c>
      <c r="FX44" s="57">
        <f t="shared" si="109"/>
        <v>17163794</v>
      </c>
      <c r="FY44" s="420">
        <v>191</v>
      </c>
      <c r="FZ44" s="375">
        <f t="shared" si="110"/>
        <v>16449</v>
      </c>
      <c r="GA44" s="418">
        <v>6713350</v>
      </c>
      <c r="GB44" s="57">
        <f t="shared" si="111"/>
        <v>18994291</v>
      </c>
      <c r="GC44" s="420">
        <v>233</v>
      </c>
      <c r="GD44" s="266">
        <f t="shared" si="112"/>
        <v>16634</v>
      </c>
      <c r="GE44" s="183" t="s">
        <v>342</v>
      </c>
      <c r="GF44" s="418">
        <v>6608481</v>
      </c>
      <c r="GG44" s="24">
        <f t="shared" si="113"/>
        <v>19920220</v>
      </c>
      <c r="GH44" s="420">
        <v>231</v>
      </c>
      <c r="GI44" s="266">
        <f t="shared" si="114"/>
        <v>17658</v>
      </c>
      <c r="GJ44" s="183" t="s">
        <v>343</v>
      </c>
      <c r="GK44" s="418">
        <v>16421</v>
      </c>
      <c r="GL44" s="57">
        <f t="shared" si="115"/>
        <v>40935</v>
      </c>
      <c r="GM44" s="420">
        <v>283</v>
      </c>
      <c r="GN44" s="375">
        <f t="shared" si="116"/>
        <v>12423</v>
      </c>
      <c r="GO44" s="418">
        <v>14980</v>
      </c>
      <c r="GP44" s="24">
        <f>GP43+GO44-2</f>
        <v>38410</v>
      </c>
      <c r="GQ44" s="420">
        <v>254</v>
      </c>
      <c r="GR44" s="375">
        <f t="shared" si="118"/>
        <v>10948</v>
      </c>
      <c r="GS44" s="418">
        <v>17666</v>
      </c>
      <c r="GT44" s="57">
        <f>GT43+GS44-1</f>
        <v>43817</v>
      </c>
      <c r="GU44" s="420">
        <v>312</v>
      </c>
      <c r="GV44" s="266">
        <f t="shared" si="34"/>
        <v>12056</v>
      </c>
      <c r="GW44" s="418">
        <v>24135</v>
      </c>
      <c r="GX44" s="57">
        <f t="shared" si="120"/>
        <v>57711</v>
      </c>
      <c r="GY44" s="420">
        <v>410</v>
      </c>
      <c r="GZ44" s="266">
        <f t="shared" si="121"/>
        <v>14489</v>
      </c>
      <c r="HA44" s="418">
        <v>31461</v>
      </c>
      <c r="HB44" s="24">
        <f>HB43+HA44+1</f>
        <v>64045</v>
      </c>
      <c r="HC44" s="420">
        <v>420</v>
      </c>
      <c r="HD44" s="375">
        <f t="shared" si="123"/>
        <v>14105</v>
      </c>
      <c r="HE44" s="183" t="s">
        <v>344</v>
      </c>
      <c r="HF44" s="57">
        <v>7015</v>
      </c>
      <c r="HG44" s="24">
        <f>HG43+HF44+1</f>
        <v>83379</v>
      </c>
      <c r="HH44" s="57">
        <v>26</v>
      </c>
      <c r="HI44" s="266">
        <f t="shared" si="35"/>
        <v>16358</v>
      </c>
      <c r="HJ44" s="57">
        <v>8925</v>
      </c>
      <c r="HK44" s="57">
        <f>HK43+HJ44+1</f>
        <v>80551</v>
      </c>
      <c r="HL44" s="57">
        <v>25</v>
      </c>
      <c r="HM44" s="266">
        <f t="shared" si="126"/>
        <v>16502</v>
      </c>
      <c r="HN44" s="57">
        <v>1203</v>
      </c>
      <c r="HO44" s="57">
        <f t="shared" si="127"/>
        <v>28535</v>
      </c>
      <c r="HP44" s="57">
        <v>16</v>
      </c>
      <c r="HQ44" s="266">
        <f t="shared" si="128"/>
        <v>18505</v>
      </c>
      <c r="HR44" s="160" t="s">
        <v>334</v>
      </c>
      <c r="HS44" s="24">
        <v>5609</v>
      </c>
      <c r="HT44" s="57">
        <f t="shared" si="36"/>
        <v>55610</v>
      </c>
      <c r="HU44" s="57">
        <v>72</v>
      </c>
      <c r="HV44" s="266">
        <f t="shared" si="37"/>
        <v>16675</v>
      </c>
      <c r="HW44" s="418">
        <v>6760</v>
      </c>
      <c r="HX44" s="57">
        <f t="shared" si="38"/>
        <v>53207</v>
      </c>
      <c r="HY44" s="420">
        <v>90</v>
      </c>
      <c r="HZ44" s="266">
        <f t="shared" si="39"/>
        <v>11966</v>
      </c>
      <c r="IA44" s="418">
        <v>10753</v>
      </c>
      <c r="IB44" s="57">
        <f t="shared" si="40"/>
        <v>65197</v>
      </c>
      <c r="IC44" s="420">
        <v>133</v>
      </c>
      <c r="ID44" s="266">
        <f t="shared" si="41"/>
        <v>13518</v>
      </c>
      <c r="IE44" s="418">
        <v>11275</v>
      </c>
      <c r="IF44" s="57">
        <f t="shared" si="42"/>
        <v>67322</v>
      </c>
      <c r="IG44" s="420">
        <v>151</v>
      </c>
      <c r="IH44" s="266">
        <f t="shared" si="43"/>
        <v>13344</v>
      </c>
      <c r="II44" s="418">
        <v>7544</v>
      </c>
      <c r="IJ44" s="57">
        <f t="shared" si="44"/>
        <v>62583</v>
      </c>
      <c r="IK44" s="420">
        <v>97</v>
      </c>
      <c r="IL44" s="266">
        <f t="shared" si="45"/>
        <v>13719</v>
      </c>
      <c r="IM44" s="418">
        <v>11798</v>
      </c>
      <c r="IN44" s="57">
        <f t="shared" si="46"/>
        <v>80409</v>
      </c>
      <c r="IO44" s="420">
        <v>160</v>
      </c>
      <c r="IP44" s="266">
        <f t="shared" si="47"/>
        <v>15028</v>
      </c>
      <c r="IQ44" s="418">
        <v>10082</v>
      </c>
      <c r="IR44" s="57">
        <f t="shared" si="48"/>
        <v>62219</v>
      </c>
      <c r="IS44" s="420">
        <v>133</v>
      </c>
      <c r="IT44" s="57">
        <f t="shared" si="49"/>
        <v>9731</v>
      </c>
    </row>
    <row r="45" spans="1:254" s="278" customFormat="1" ht="13.8" x14ac:dyDescent="0.3">
      <c r="A45" s="421" t="s">
        <v>230</v>
      </c>
      <c r="B45" s="422"/>
      <c r="C45" s="68">
        <f t="shared" ref="C45" si="129">SUM(C30:C44)</f>
        <v>996432</v>
      </c>
      <c r="D45" s="68"/>
      <c r="E45" s="278">
        <f>SUM(E30:E44)</f>
        <v>3882</v>
      </c>
      <c r="F45" s="398"/>
      <c r="G45" s="430">
        <f t="shared" ref="G45" si="130">SUM(G30:G44)</f>
        <v>828511</v>
      </c>
      <c r="I45" s="278">
        <f>SUM(I30:I44)</f>
        <v>4284</v>
      </c>
      <c r="J45" s="398"/>
      <c r="K45" s="430">
        <f t="shared" ref="K45" si="131">SUM(K30:K44)</f>
        <v>1469582</v>
      </c>
      <c r="M45" s="278">
        <f>SUM(M30:M44)</f>
        <v>4982</v>
      </c>
      <c r="N45" s="398"/>
      <c r="O45" s="430">
        <f t="shared" ref="O45" si="132">SUM(O30:O44)</f>
        <v>1011982</v>
      </c>
      <c r="Q45" s="278">
        <f>SUM(Q30:Q44)</f>
        <v>5266</v>
      </c>
      <c r="R45" s="398"/>
      <c r="S45" s="278">
        <v>1055296</v>
      </c>
      <c r="U45" s="278">
        <f>SUM(U30:U44)</f>
        <v>5311</v>
      </c>
      <c r="V45" s="398"/>
      <c r="W45" s="278">
        <v>1190825</v>
      </c>
      <c r="Z45" s="398"/>
      <c r="AA45" s="278">
        <v>1385825</v>
      </c>
      <c r="AD45" s="398"/>
      <c r="AE45" s="278">
        <v>1438261</v>
      </c>
      <c r="AH45" s="398"/>
      <c r="AI45" s="278">
        <v>1443189</v>
      </c>
      <c r="AL45" s="398"/>
      <c r="AM45" s="398"/>
      <c r="AN45" s="278">
        <v>1784950</v>
      </c>
      <c r="AQ45" s="398"/>
      <c r="AR45" s="278">
        <v>2174732</v>
      </c>
      <c r="AU45" s="398"/>
      <c r="AV45" s="278">
        <v>2038890</v>
      </c>
      <c r="AY45" s="398"/>
      <c r="AZ45" s="278">
        <v>2082384</v>
      </c>
      <c r="BC45" s="398"/>
      <c r="BD45" s="278">
        <v>1488956</v>
      </c>
      <c r="BG45" s="398"/>
      <c r="BH45" s="278">
        <v>1283848</v>
      </c>
      <c r="BK45" s="398"/>
      <c r="BL45" s="278">
        <v>1506422</v>
      </c>
      <c r="BO45" s="398"/>
      <c r="BP45" s="278">
        <v>1454450</v>
      </c>
      <c r="BS45" s="398"/>
      <c r="BT45" s="278">
        <v>1467355</v>
      </c>
      <c r="BW45" s="398"/>
      <c r="BX45" s="278">
        <v>1836946</v>
      </c>
      <c r="CA45" s="398"/>
      <c r="CB45" s="278">
        <v>1852356</v>
      </c>
      <c r="CE45" s="398"/>
      <c r="CF45" s="278">
        <v>2002283</v>
      </c>
      <c r="CI45" s="398"/>
      <c r="CJ45" s="278">
        <v>2359428</v>
      </c>
      <c r="CM45" s="398"/>
      <c r="CO45" s="278">
        <v>2227333</v>
      </c>
      <c r="CR45" s="398"/>
      <c r="CS45" s="278">
        <v>3117020</v>
      </c>
      <c r="CV45" s="398"/>
      <c r="CW45" s="278">
        <v>2698282</v>
      </c>
      <c r="CZ45" s="398"/>
      <c r="DA45" s="278">
        <v>2976162</v>
      </c>
      <c r="DD45" s="398"/>
      <c r="DE45" s="278">
        <v>3322989</v>
      </c>
      <c r="DH45" s="398"/>
      <c r="DI45" s="278">
        <v>3811844</v>
      </c>
      <c r="DL45" s="398"/>
      <c r="DM45" s="278">
        <v>4230900</v>
      </c>
      <c r="DP45" s="398"/>
      <c r="DQ45" s="278">
        <v>4883702</v>
      </c>
      <c r="DT45" s="398"/>
      <c r="DU45" s="278">
        <v>4902352</v>
      </c>
      <c r="DX45" s="398"/>
      <c r="DY45" s="278">
        <v>5992790</v>
      </c>
      <c r="EB45" s="398"/>
      <c r="EC45" s="278">
        <v>6933608</v>
      </c>
      <c r="EF45" s="398"/>
      <c r="EG45" s="278">
        <v>7797967</v>
      </c>
      <c r="EJ45" s="398"/>
      <c r="EK45" s="278">
        <v>9248925</v>
      </c>
      <c r="EN45" s="398"/>
      <c r="EO45" s="278">
        <v>10088841</v>
      </c>
      <c r="ER45" s="398"/>
      <c r="ET45" s="278">
        <v>10309838</v>
      </c>
      <c r="EW45" s="398"/>
      <c r="EX45" s="278">
        <v>10882469</v>
      </c>
      <c r="FA45" s="398"/>
      <c r="FB45" s="423"/>
      <c r="FC45" s="278">
        <v>13580418</v>
      </c>
      <c r="FF45" s="398"/>
      <c r="FG45" s="278">
        <v>13967077</v>
      </c>
      <c r="FJ45" s="266"/>
      <c r="FK45" s="68">
        <v>13012978</v>
      </c>
      <c r="FL45" s="68"/>
      <c r="FM45" s="24"/>
      <c r="FN45" s="375"/>
      <c r="FO45" s="68">
        <v>14115646</v>
      </c>
      <c r="FP45" s="68"/>
      <c r="FQ45" s="420"/>
      <c r="FR45" s="419"/>
      <c r="FS45" s="278">
        <v>15588855</v>
      </c>
      <c r="FU45" s="420"/>
      <c r="FV45" s="266"/>
      <c r="FW45" s="68">
        <v>17163794</v>
      </c>
      <c r="FX45" s="68"/>
      <c r="FY45" s="24"/>
      <c r="FZ45" s="375"/>
      <c r="GA45" s="278">
        <v>18994291</v>
      </c>
      <c r="GC45" s="57"/>
      <c r="GD45" s="266"/>
      <c r="GE45" s="424"/>
      <c r="GF45" s="278">
        <v>19920220</v>
      </c>
      <c r="GG45" s="68"/>
      <c r="GH45" s="420"/>
      <c r="GI45" s="419"/>
      <c r="GK45" s="278">
        <v>40935</v>
      </c>
      <c r="GL45" s="420"/>
      <c r="GM45" s="68"/>
      <c r="GN45" s="395"/>
      <c r="GO45" s="278">
        <v>38410</v>
      </c>
      <c r="GP45" s="68"/>
      <c r="GQ45" s="68"/>
      <c r="GR45" s="395"/>
      <c r="GS45" s="278">
        <v>43817</v>
      </c>
      <c r="GT45" s="68"/>
      <c r="GV45" s="398"/>
      <c r="GW45" s="278">
        <v>57711</v>
      </c>
      <c r="GZ45" s="398"/>
      <c r="HA45" s="278">
        <v>64045</v>
      </c>
      <c r="HD45" s="398"/>
      <c r="HF45" s="278">
        <v>83379</v>
      </c>
      <c r="HI45" s="398"/>
      <c r="HJ45" s="278">
        <v>80551</v>
      </c>
      <c r="HM45" s="398"/>
      <c r="HN45" s="278">
        <v>28535</v>
      </c>
      <c r="HQ45" s="398"/>
      <c r="HR45" s="160" t="s">
        <v>339</v>
      </c>
      <c r="HS45" s="24">
        <v>5995</v>
      </c>
      <c r="HT45" s="57">
        <f t="shared" si="36"/>
        <v>61605</v>
      </c>
      <c r="HU45" s="57">
        <v>49</v>
      </c>
      <c r="HV45" s="266">
        <f t="shared" si="37"/>
        <v>16724</v>
      </c>
      <c r="HW45" s="57">
        <v>7906</v>
      </c>
      <c r="HX45" s="57">
        <f t="shared" si="38"/>
        <v>61113</v>
      </c>
      <c r="HY45" s="57">
        <v>66</v>
      </c>
      <c r="HZ45" s="266">
        <f t="shared" si="39"/>
        <v>12032</v>
      </c>
      <c r="IA45" s="57">
        <v>10130</v>
      </c>
      <c r="IB45" s="57">
        <f t="shared" si="40"/>
        <v>75327</v>
      </c>
      <c r="IC45" s="57">
        <v>82</v>
      </c>
      <c r="ID45" s="266">
        <f t="shared" si="41"/>
        <v>13600</v>
      </c>
      <c r="IE45" s="24">
        <v>9547</v>
      </c>
      <c r="IF45" s="57">
        <f t="shared" si="42"/>
        <v>76869</v>
      </c>
      <c r="IG45" s="57">
        <v>80</v>
      </c>
      <c r="IH45" s="266">
        <f t="shared" si="43"/>
        <v>13424</v>
      </c>
      <c r="II45" s="57">
        <v>7615</v>
      </c>
      <c r="IJ45" s="57">
        <f t="shared" si="44"/>
        <v>70198</v>
      </c>
      <c r="IK45" s="57">
        <v>64</v>
      </c>
      <c r="IL45" s="266">
        <f t="shared" si="45"/>
        <v>13783</v>
      </c>
      <c r="IM45" s="57">
        <v>13709</v>
      </c>
      <c r="IN45" s="57">
        <f t="shared" si="46"/>
        <v>94118</v>
      </c>
      <c r="IO45" s="278">
        <v>112</v>
      </c>
      <c r="IP45" s="398">
        <f t="shared" si="47"/>
        <v>15140</v>
      </c>
      <c r="IQ45" s="57">
        <v>10100</v>
      </c>
      <c r="IR45" s="57">
        <f t="shared" si="48"/>
        <v>72319</v>
      </c>
      <c r="IS45" s="278">
        <v>82</v>
      </c>
      <c r="IT45" s="278">
        <f t="shared" si="49"/>
        <v>9813</v>
      </c>
    </row>
    <row r="46" spans="1:254" s="57" customFormat="1" ht="13.8" x14ac:dyDescent="0.3">
      <c r="B46" s="351"/>
      <c r="F46" s="266"/>
      <c r="J46" s="266"/>
      <c r="N46" s="266"/>
      <c r="R46" s="266"/>
      <c r="V46" s="266"/>
      <c r="Z46" s="266"/>
      <c r="AD46" s="266"/>
      <c r="AH46" s="266"/>
      <c r="AL46" s="266"/>
      <c r="AM46" s="431"/>
      <c r="AQ46" s="266"/>
      <c r="AU46" s="266"/>
      <c r="AY46" s="266"/>
      <c r="BC46" s="266"/>
      <c r="BG46" s="266"/>
      <c r="BK46" s="266"/>
      <c r="BO46" s="266"/>
      <c r="BS46" s="266"/>
      <c r="BW46" s="266"/>
      <c r="CA46" s="266"/>
      <c r="CE46" s="266"/>
      <c r="CI46" s="266"/>
      <c r="CM46" s="266"/>
      <c r="CR46" s="266"/>
      <c r="CV46" s="266"/>
      <c r="CZ46" s="266"/>
      <c r="DD46" s="266"/>
      <c r="DH46" s="266"/>
      <c r="DL46" s="266"/>
      <c r="DP46" s="266"/>
      <c r="DT46" s="266"/>
      <c r="DX46" s="266"/>
      <c r="EB46" s="266"/>
      <c r="EF46" s="266"/>
      <c r="EJ46" s="266"/>
      <c r="EN46" s="266"/>
      <c r="ER46" s="266"/>
      <c r="EW46" s="266"/>
      <c r="FA46" s="266"/>
      <c r="FB46" s="183"/>
      <c r="FF46" s="266"/>
      <c r="FJ46" s="266"/>
      <c r="FK46" s="24"/>
      <c r="FL46" s="24"/>
      <c r="FM46" s="24"/>
      <c r="FN46" s="375"/>
      <c r="FO46" s="24"/>
      <c r="FP46" s="24"/>
      <c r="FQ46" s="24"/>
      <c r="FR46" s="375"/>
      <c r="FV46" s="266"/>
      <c r="FW46" s="24"/>
      <c r="FX46" s="24"/>
      <c r="FY46" s="24"/>
      <c r="FZ46" s="375"/>
      <c r="GD46" s="266"/>
      <c r="GI46" s="266"/>
      <c r="GN46" s="266"/>
      <c r="GR46" s="266"/>
      <c r="GV46" s="266"/>
      <c r="GZ46" s="266"/>
      <c r="HD46" s="266"/>
      <c r="HI46" s="266"/>
      <c r="HM46" s="266"/>
      <c r="HQ46" s="266"/>
      <c r="HR46" s="160" t="s">
        <v>344</v>
      </c>
      <c r="HS46" s="24">
        <v>2760</v>
      </c>
      <c r="HT46" s="57">
        <f>HT45+HS46+1</f>
        <v>64366</v>
      </c>
      <c r="HU46" s="57">
        <v>10</v>
      </c>
      <c r="HV46" s="266">
        <f t="shared" si="37"/>
        <v>16734</v>
      </c>
      <c r="HW46" s="57">
        <v>4868</v>
      </c>
      <c r="HX46" s="57">
        <f t="shared" si="38"/>
        <v>65981</v>
      </c>
      <c r="HY46" s="57">
        <v>20</v>
      </c>
      <c r="HZ46" s="266">
        <f t="shared" si="39"/>
        <v>12052</v>
      </c>
      <c r="IA46" s="57">
        <v>5232</v>
      </c>
      <c r="IB46" s="57">
        <f>IB45+IA46+1</f>
        <v>80560</v>
      </c>
      <c r="IC46" s="57">
        <v>21</v>
      </c>
      <c r="ID46" s="266">
        <f t="shared" si="41"/>
        <v>13621</v>
      </c>
      <c r="IE46" s="24">
        <v>6795</v>
      </c>
      <c r="IF46" s="57">
        <f>IF45+IE46-1</f>
        <v>83663</v>
      </c>
      <c r="IG46" s="57">
        <v>23</v>
      </c>
      <c r="IH46" s="266">
        <f t="shared" si="43"/>
        <v>13447</v>
      </c>
      <c r="II46" s="57">
        <v>3316</v>
      </c>
      <c r="IJ46" s="57">
        <f>IJ45+II46-2</f>
        <v>73512</v>
      </c>
      <c r="IK46" s="57">
        <v>10</v>
      </c>
      <c r="IL46" s="266">
        <f t="shared" si="45"/>
        <v>13793</v>
      </c>
      <c r="IM46" s="57">
        <v>4932</v>
      </c>
      <c r="IN46" s="57">
        <f t="shared" si="46"/>
        <v>99050</v>
      </c>
      <c r="IO46" s="57">
        <v>14</v>
      </c>
      <c r="IP46" s="266">
        <f t="shared" si="47"/>
        <v>15154</v>
      </c>
      <c r="IQ46" s="57">
        <v>3988</v>
      </c>
      <c r="IR46" s="57">
        <f>IR45+IQ46-2</f>
        <v>76305</v>
      </c>
      <c r="IS46" s="57">
        <v>15</v>
      </c>
      <c r="IT46" s="57">
        <f t="shared" si="49"/>
        <v>9828</v>
      </c>
    </row>
    <row r="47" spans="1:254" s="57" customFormat="1" ht="13.8" x14ac:dyDescent="0.3">
      <c r="B47" s="351"/>
      <c r="F47" s="266"/>
      <c r="J47" s="266"/>
      <c r="N47" s="266"/>
      <c r="R47" s="266"/>
      <c r="V47" s="266"/>
      <c r="Z47" s="266"/>
      <c r="AD47" s="266"/>
      <c r="AH47" s="266"/>
      <c r="AL47" s="266"/>
      <c r="AM47" s="431"/>
      <c r="AQ47" s="266"/>
      <c r="AU47" s="266"/>
      <c r="AY47" s="266"/>
      <c r="BC47" s="266"/>
      <c r="BG47" s="266"/>
      <c r="BK47" s="266"/>
      <c r="BO47" s="266"/>
      <c r="BS47" s="266"/>
      <c r="BW47" s="266"/>
      <c r="CA47" s="266"/>
      <c r="CE47" s="266"/>
      <c r="CI47" s="266"/>
      <c r="CM47" s="266"/>
      <c r="CR47" s="266"/>
      <c r="CV47" s="266"/>
      <c r="CZ47" s="266"/>
      <c r="DD47" s="266"/>
      <c r="DH47" s="266"/>
      <c r="DL47" s="266"/>
      <c r="DP47" s="266"/>
      <c r="DT47" s="266"/>
      <c r="DX47" s="266"/>
      <c r="EB47" s="266"/>
      <c r="EF47" s="266"/>
      <c r="EJ47" s="266"/>
      <c r="EN47" s="266"/>
      <c r="ER47" s="266"/>
      <c r="EW47" s="266"/>
      <c r="FA47" s="266"/>
      <c r="FF47" s="266"/>
      <c r="FJ47" s="266"/>
      <c r="FN47" s="266"/>
      <c r="FR47" s="266"/>
      <c r="FV47" s="266"/>
      <c r="FZ47" s="266"/>
      <c r="GD47" s="266"/>
      <c r="GI47" s="266"/>
      <c r="GN47" s="266"/>
      <c r="GR47" s="266"/>
      <c r="GV47" s="266"/>
      <c r="GZ47" s="266"/>
      <c r="HD47" s="266"/>
      <c r="HI47" s="266"/>
      <c r="HM47" s="266"/>
      <c r="HQ47" s="266"/>
      <c r="HS47" s="278">
        <v>64366</v>
      </c>
      <c r="HV47" s="266"/>
      <c r="HW47" s="278">
        <v>65981</v>
      </c>
      <c r="HZ47" s="266"/>
      <c r="IA47" s="278">
        <v>80560</v>
      </c>
      <c r="ID47" s="266"/>
      <c r="IE47" s="278">
        <v>83663</v>
      </c>
      <c r="IH47" s="266"/>
      <c r="II47" s="278">
        <v>73512</v>
      </c>
      <c r="IL47" s="266"/>
      <c r="IM47" s="278">
        <v>99050</v>
      </c>
      <c r="IP47" s="266"/>
      <c r="IQ47" s="278">
        <v>76305</v>
      </c>
    </row>
    <row r="48" spans="1:254" s="211" customFormat="1" ht="13.8" x14ac:dyDescent="0.3">
      <c r="A48" s="211" t="s">
        <v>388</v>
      </c>
      <c r="B48" s="162"/>
      <c r="E48" s="56" t="s">
        <v>389</v>
      </c>
      <c r="F48" s="130">
        <f>ROUND(F44*0.5,0)</f>
        <v>1941</v>
      </c>
      <c r="I48" s="56" t="s">
        <v>389</v>
      </c>
      <c r="J48" s="130">
        <f>ROUND(J44*0.5,0)</f>
        <v>2142</v>
      </c>
      <c r="M48" s="56" t="s">
        <v>389</v>
      </c>
      <c r="N48" s="130">
        <f>ROUND(N44*0.5,0)</f>
        <v>2491</v>
      </c>
      <c r="O48" s="40"/>
      <c r="P48" s="40"/>
      <c r="Q48" s="56" t="s">
        <v>389</v>
      </c>
      <c r="R48" s="130">
        <f>ROUND(R44*0.5,0)</f>
        <v>2633</v>
      </c>
      <c r="U48" s="56" t="s">
        <v>389</v>
      </c>
      <c r="V48" s="130">
        <f>ROUND(V44*0.5,0)</f>
        <v>2656</v>
      </c>
      <c r="Y48" s="56" t="s">
        <v>389</v>
      </c>
      <c r="Z48" s="130">
        <f>ROUND(Z44*0.5,0)</f>
        <v>2680</v>
      </c>
      <c r="AC48" s="56" t="s">
        <v>389</v>
      </c>
      <c r="AD48" s="130">
        <f>ROUND(AD44*0.5,0)</f>
        <v>3073</v>
      </c>
      <c r="AG48" s="56" t="s">
        <v>389</v>
      </c>
      <c r="AH48" s="130">
        <f>ROUND(AH44*0.5,0)</f>
        <v>3156</v>
      </c>
      <c r="AK48" s="56" t="s">
        <v>389</v>
      </c>
      <c r="AL48" s="130">
        <f>ROUND(AL44*0.5,0)</f>
        <v>3322</v>
      </c>
      <c r="AM48" s="219"/>
      <c r="AP48" s="56" t="s">
        <v>389</v>
      </c>
      <c r="AQ48" s="130">
        <f>ROUND(AQ44*0.5,0)</f>
        <v>3574</v>
      </c>
      <c r="AT48" s="56" t="s">
        <v>389</v>
      </c>
      <c r="AU48" s="130">
        <f>ROUND(AU44*0.5,0)</f>
        <v>3778</v>
      </c>
      <c r="AX48" s="56" t="s">
        <v>389</v>
      </c>
      <c r="AY48" s="130">
        <f>ROUND(AY44*0.5,0)</f>
        <v>4195</v>
      </c>
      <c r="BB48" s="56" t="s">
        <v>389</v>
      </c>
      <c r="BC48" s="130">
        <f>ROUND(BC44*0.5,0)</f>
        <v>3684</v>
      </c>
      <c r="BF48" s="56" t="s">
        <v>389</v>
      </c>
      <c r="BG48" s="130">
        <f>ROUND(BG44*0.5,0)</f>
        <v>3768</v>
      </c>
      <c r="BJ48" s="56" t="s">
        <v>389</v>
      </c>
      <c r="BK48" s="130">
        <f>ROUND(BK44*0.5,0)</f>
        <v>3687</v>
      </c>
      <c r="BN48" s="56" t="s">
        <v>389</v>
      </c>
      <c r="BO48" s="130">
        <f>ROUND(BO44*0.5,0)</f>
        <v>4142</v>
      </c>
      <c r="BR48" s="56" t="s">
        <v>389</v>
      </c>
      <c r="BS48" s="130">
        <f>ROUND(BS44*0.5,0)</f>
        <v>4079</v>
      </c>
      <c r="BV48" s="56" t="s">
        <v>389</v>
      </c>
      <c r="BW48" s="130">
        <f>ROUND(BW44*0.5,0)</f>
        <v>4444</v>
      </c>
      <c r="BZ48" s="56" t="s">
        <v>389</v>
      </c>
      <c r="CA48" s="130">
        <f>ROUND(CA44*0.5,0)</f>
        <v>4402</v>
      </c>
      <c r="CD48" s="56" t="s">
        <v>389</v>
      </c>
      <c r="CE48" s="130">
        <f>ROUND(CE44*0.5,0)</f>
        <v>4543</v>
      </c>
      <c r="CH48" s="56" t="s">
        <v>389</v>
      </c>
      <c r="CI48" s="130">
        <f>ROUND(CI44*0.5,0)</f>
        <v>4841</v>
      </c>
      <c r="CL48" s="56" t="s">
        <v>389</v>
      </c>
      <c r="CM48" s="130">
        <f>ROUND(CM44*0.5,0)</f>
        <v>5152</v>
      </c>
      <c r="CQ48" s="56" t="s">
        <v>389</v>
      </c>
      <c r="CR48" s="130">
        <f>ROUND(CR44*0.5,0)</f>
        <v>4095</v>
      </c>
      <c r="CU48" s="56" t="s">
        <v>389</v>
      </c>
      <c r="CV48" s="130">
        <f>ROUND(CV44*0.5,0)</f>
        <v>3853</v>
      </c>
      <c r="CY48" s="56" t="s">
        <v>389</v>
      </c>
      <c r="CZ48" s="130">
        <f>ROUND(CZ44*0.5,0)</f>
        <v>3987</v>
      </c>
      <c r="DC48" s="56" t="s">
        <v>389</v>
      </c>
      <c r="DD48" s="130">
        <f>ROUND(DD44*0.5,0)</f>
        <v>4164</v>
      </c>
      <c r="DG48" s="56" t="s">
        <v>389</v>
      </c>
      <c r="DH48" s="130">
        <f>ROUND(DH44*0.5,0)</f>
        <v>4877</v>
      </c>
      <c r="DK48" s="56" t="s">
        <v>389</v>
      </c>
      <c r="DL48" s="130">
        <f>ROUND(DL44*0.5,0)</f>
        <v>4659</v>
      </c>
      <c r="DO48" s="56" t="s">
        <v>389</v>
      </c>
      <c r="DP48" s="130">
        <f>ROUND(DP44*0.5,0)</f>
        <v>5494</v>
      </c>
      <c r="DS48" s="56" t="s">
        <v>389</v>
      </c>
      <c r="DT48" s="130">
        <f>ROUND(DT44*0.5,0)</f>
        <v>6041</v>
      </c>
      <c r="DW48" s="56" t="s">
        <v>389</v>
      </c>
      <c r="DX48" s="130">
        <f>ROUND(DX44*0.5,0)</f>
        <v>6175</v>
      </c>
      <c r="EA48" s="56" t="s">
        <v>389</v>
      </c>
      <c r="EB48" s="130">
        <f>EB44*0.5</f>
        <v>6991</v>
      </c>
      <c r="EE48" s="56" t="s">
        <v>389</v>
      </c>
      <c r="EF48" s="130">
        <f>EF44*0.5</f>
        <v>7840</v>
      </c>
      <c r="EI48" s="56" t="s">
        <v>389</v>
      </c>
      <c r="EJ48" s="130">
        <f>ROUND(EJ44*0.5,0)</f>
        <v>8145</v>
      </c>
      <c r="EM48" s="56" t="s">
        <v>389</v>
      </c>
      <c r="EN48" s="130">
        <f>ROUND(EN44*0.5,0)</f>
        <v>9832</v>
      </c>
      <c r="EQ48" s="56" t="s">
        <v>389</v>
      </c>
      <c r="ER48" s="130">
        <f>ROUND(ER44*0.5,0)</f>
        <v>9811</v>
      </c>
      <c r="EV48" s="56" t="s">
        <v>389</v>
      </c>
      <c r="EW48" s="130">
        <f>ROUND(EW44*0.5,0)</f>
        <v>6439</v>
      </c>
      <c r="EZ48" s="56" t="s">
        <v>389</v>
      </c>
      <c r="FA48" s="130">
        <f>ROUND(FA44*0.5,0)</f>
        <v>5535</v>
      </c>
      <c r="FE48" s="56" t="s">
        <v>389</v>
      </c>
      <c r="FF48" s="130">
        <f>ROUND(FF44*0.5,0)</f>
        <v>6392</v>
      </c>
      <c r="FI48" s="56" t="s">
        <v>389</v>
      </c>
      <c r="FJ48" s="130">
        <f>ROUND(FJ44*0.5,0)</f>
        <v>6800</v>
      </c>
      <c r="FM48" s="56" t="s">
        <v>389</v>
      </c>
      <c r="FN48" s="130">
        <f>ROUND(FN44*0.5,0)</f>
        <v>5897</v>
      </c>
      <c r="FQ48" s="56" t="s">
        <v>389</v>
      </c>
      <c r="FR48" s="130">
        <f>ROUND(FR44*0.5,0)</f>
        <v>6989</v>
      </c>
      <c r="FU48" s="56" t="s">
        <v>389</v>
      </c>
      <c r="FV48" s="130">
        <f>ROUND(FV44*0.5,0)</f>
        <v>7098</v>
      </c>
      <c r="FY48" s="56" t="s">
        <v>389</v>
      </c>
      <c r="FZ48" s="130">
        <f>ROUND(FZ44*0.5,0)</f>
        <v>8225</v>
      </c>
      <c r="GC48" s="56" t="s">
        <v>389</v>
      </c>
      <c r="GD48" s="130">
        <f>ROUND(GD44*0.5,0)</f>
        <v>8317</v>
      </c>
      <c r="GH48" s="56" t="s">
        <v>389</v>
      </c>
      <c r="GI48" s="130">
        <f>ROUND(GI44*0.5,0)</f>
        <v>8829</v>
      </c>
      <c r="GM48" s="56" t="s">
        <v>389</v>
      </c>
      <c r="GN48" s="130">
        <f>ROUND(GN44*0.5,0)</f>
        <v>6212</v>
      </c>
      <c r="GQ48" s="56" t="s">
        <v>389</v>
      </c>
      <c r="GR48" s="130">
        <f>ROUND(GR44*0.5,0)</f>
        <v>5474</v>
      </c>
      <c r="GU48" s="56" t="s">
        <v>389</v>
      </c>
      <c r="GV48" s="130">
        <f>ROUND(GV44*0.5,0)</f>
        <v>6028</v>
      </c>
      <c r="GY48" s="56" t="s">
        <v>389</v>
      </c>
      <c r="GZ48" s="130">
        <f>ROUND(GZ44*0.5,0)</f>
        <v>7245</v>
      </c>
      <c r="HC48" s="56" t="s">
        <v>389</v>
      </c>
      <c r="HD48" s="130">
        <f>ROUND(HD44*0.5,0)</f>
        <v>7053</v>
      </c>
      <c r="HH48" s="56" t="s">
        <v>389</v>
      </c>
      <c r="HI48" s="130">
        <f>ROUND(HI44*0.5,0)</f>
        <v>8179</v>
      </c>
      <c r="HL48" s="56" t="s">
        <v>389</v>
      </c>
      <c r="HM48" s="130">
        <f>ROUND(HM44*0.5,0)</f>
        <v>8251</v>
      </c>
      <c r="HP48" s="56" t="s">
        <v>389</v>
      </c>
      <c r="HQ48" s="130">
        <f>ROUND(HQ44*0.5,0)</f>
        <v>9253</v>
      </c>
      <c r="HU48" s="56" t="s">
        <v>389</v>
      </c>
      <c r="HV48" s="130">
        <f>ROUND(HV46*0.5,0)</f>
        <v>8367</v>
      </c>
      <c r="HY48" s="56" t="s">
        <v>389</v>
      </c>
      <c r="HZ48" s="130">
        <f>ROUND(HZ46*0.5,0)</f>
        <v>6026</v>
      </c>
      <c r="IC48" s="56" t="s">
        <v>389</v>
      </c>
      <c r="ID48" s="130">
        <f>ROUND(ID46*0.5,0)</f>
        <v>6811</v>
      </c>
      <c r="IG48" s="56" t="s">
        <v>389</v>
      </c>
      <c r="IH48" s="130">
        <f>ROUND(IH46*0.5,0)</f>
        <v>6724</v>
      </c>
      <c r="IK48" s="56" t="s">
        <v>389</v>
      </c>
      <c r="IL48" s="130">
        <f>ROUND(IL46*0.5,0)</f>
        <v>6897</v>
      </c>
      <c r="IO48" s="56" t="s">
        <v>389</v>
      </c>
      <c r="IP48" s="130">
        <f>ROUND(IP46*0.5,0)</f>
        <v>7577</v>
      </c>
      <c r="IS48" s="56" t="s">
        <v>389</v>
      </c>
      <c r="IT48" s="211">
        <f>ROUND(IT46*0.5,0)</f>
        <v>4914</v>
      </c>
    </row>
    <row r="49" spans="1:254" s="173" customFormat="1" ht="13.8" x14ac:dyDescent="0.3">
      <c r="B49" s="185"/>
      <c r="E49" s="173" t="s">
        <v>390</v>
      </c>
      <c r="F49" s="179">
        <v>1523</v>
      </c>
      <c r="I49" s="173" t="s">
        <v>390</v>
      </c>
      <c r="J49" s="179">
        <v>1724</v>
      </c>
      <c r="M49" s="173" t="s">
        <v>390</v>
      </c>
      <c r="N49" s="179">
        <v>1919</v>
      </c>
      <c r="Q49" s="173" t="s">
        <v>390</v>
      </c>
      <c r="R49" s="179">
        <v>2051</v>
      </c>
      <c r="U49" s="173" t="s">
        <v>390</v>
      </c>
      <c r="V49" s="179">
        <v>2041</v>
      </c>
      <c r="Y49" s="173" t="s">
        <v>390</v>
      </c>
      <c r="Z49" s="179">
        <v>2071</v>
      </c>
      <c r="AC49" s="173" t="s">
        <v>390</v>
      </c>
      <c r="AD49" s="179">
        <v>2355</v>
      </c>
      <c r="AG49" s="173" t="s">
        <v>390</v>
      </c>
      <c r="AH49" s="179">
        <v>2382</v>
      </c>
      <c r="AK49" s="173" t="s">
        <v>390</v>
      </c>
      <c r="AL49" s="179">
        <v>2479</v>
      </c>
      <c r="AM49" s="217"/>
      <c r="AP49" s="173" t="s">
        <v>390</v>
      </c>
      <c r="AQ49" s="179">
        <v>2827</v>
      </c>
      <c r="AT49" s="173" t="s">
        <v>390</v>
      </c>
      <c r="AU49" s="179">
        <v>2849</v>
      </c>
      <c r="AX49" s="173" t="s">
        <v>390</v>
      </c>
      <c r="AY49" s="179">
        <v>3148</v>
      </c>
      <c r="BB49" s="173" t="s">
        <v>390</v>
      </c>
      <c r="BC49" s="179">
        <v>2809</v>
      </c>
      <c r="BF49" s="173" t="s">
        <v>390</v>
      </c>
      <c r="BG49" s="179">
        <v>3059</v>
      </c>
      <c r="BJ49" s="173" t="s">
        <v>390</v>
      </c>
      <c r="BK49" s="179">
        <v>3018</v>
      </c>
      <c r="BN49" s="173" t="s">
        <v>390</v>
      </c>
      <c r="BO49" s="179">
        <v>3303</v>
      </c>
      <c r="BR49" s="173" t="s">
        <v>390</v>
      </c>
      <c r="BS49" s="179">
        <v>3192</v>
      </c>
      <c r="BV49" s="173" t="s">
        <v>390</v>
      </c>
      <c r="BW49" s="179">
        <v>3636</v>
      </c>
      <c r="BZ49" s="173" t="s">
        <v>390</v>
      </c>
      <c r="CA49" s="179">
        <v>3576</v>
      </c>
      <c r="CD49" s="173" t="s">
        <v>390</v>
      </c>
      <c r="CE49" s="179">
        <v>3657</v>
      </c>
      <c r="CH49" s="173" t="s">
        <v>390</v>
      </c>
      <c r="CI49" s="179">
        <v>3731</v>
      </c>
      <c r="CL49" s="173" t="s">
        <v>390</v>
      </c>
      <c r="CM49" s="179">
        <v>4006</v>
      </c>
      <c r="CQ49" s="173" t="s">
        <v>390</v>
      </c>
      <c r="CR49" s="179">
        <v>3645</v>
      </c>
      <c r="CU49" s="173" t="s">
        <v>390</v>
      </c>
      <c r="CV49" s="179">
        <v>3743</v>
      </c>
      <c r="CY49" s="173" t="s">
        <v>390</v>
      </c>
      <c r="CZ49" s="179">
        <v>2704</v>
      </c>
      <c r="DC49" s="173" t="s">
        <v>390</v>
      </c>
      <c r="DD49" s="179">
        <v>2859</v>
      </c>
      <c r="DG49" s="173" t="s">
        <v>390</v>
      </c>
      <c r="DH49" s="179">
        <v>3234</v>
      </c>
      <c r="DK49" s="173" t="s">
        <v>390</v>
      </c>
      <c r="DL49" s="179">
        <v>3097</v>
      </c>
      <c r="DO49" s="173" t="s">
        <v>390</v>
      </c>
      <c r="DP49" s="179">
        <v>5456</v>
      </c>
      <c r="DS49" s="173" t="s">
        <v>390</v>
      </c>
      <c r="DT49" s="179">
        <v>5931</v>
      </c>
      <c r="DW49" s="173" t="s">
        <v>390</v>
      </c>
      <c r="DX49" s="179">
        <v>5966</v>
      </c>
      <c r="EA49" s="173" t="s">
        <v>390</v>
      </c>
      <c r="EB49" s="179">
        <v>6220</v>
      </c>
      <c r="EE49" s="173" t="s">
        <v>390</v>
      </c>
      <c r="EF49" s="179">
        <v>7339</v>
      </c>
      <c r="EI49" s="173" t="s">
        <v>390</v>
      </c>
      <c r="EJ49" s="179">
        <v>7486</v>
      </c>
      <c r="EM49" s="173" t="s">
        <v>390</v>
      </c>
      <c r="EN49" s="179">
        <v>8975</v>
      </c>
      <c r="EQ49" s="173" t="s">
        <v>390</v>
      </c>
      <c r="ER49" s="179">
        <v>9560</v>
      </c>
      <c r="EV49" s="173" t="s">
        <v>390</v>
      </c>
      <c r="EW49" s="179">
        <v>4296</v>
      </c>
      <c r="EZ49" s="173" t="s">
        <v>390</v>
      </c>
      <c r="FA49" s="179">
        <v>2358</v>
      </c>
      <c r="FE49" s="173" t="s">
        <v>390</v>
      </c>
      <c r="FF49" s="179">
        <v>2382</v>
      </c>
      <c r="FI49" s="173" t="s">
        <v>390</v>
      </c>
      <c r="FJ49" s="179">
        <v>2464</v>
      </c>
      <c r="FM49" s="173" t="s">
        <v>390</v>
      </c>
      <c r="FN49" s="179">
        <v>1943</v>
      </c>
      <c r="FQ49" s="173" t="s">
        <v>390</v>
      </c>
      <c r="FR49" s="179">
        <v>2054</v>
      </c>
      <c r="FU49" s="173" t="s">
        <v>390</v>
      </c>
      <c r="FV49" s="179">
        <v>2013</v>
      </c>
      <c r="FY49" s="173" t="s">
        <v>390</v>
      </c>
      <c r="FZ49" s="179">
        <v>2217</v>
      </c>
      <c r="GC49" s="173" t="s">
        <v>390</v>
      </c>
      <c r="GD49" s="179">
        <v>2234</v>
      </c>
      <c r="GH49" s="173" t="s">
        <v>390</v>
      </c>
      <c r="GI49" s="179">
        <v>2103</v>
      </c>
      <c r="GM49" s="173" t="s">
        <v>390</v>
      </c>
      <c r="GN49" s="179">
        <v>3840</v>
      </c>
      <c r="GQ49" s="173" t="s">
        <v>390</v>
      </c>
      <c r="GR49" s="179">
        <v>4986</v>
      </c>
      <c r="GU49" s="173" t="s">
        <v>390</v>
      </c>
      <c r="GV49" s="179">
        <v>5303</v>
      </c>
      <c r="GY49" s="173" t="s">
        <v>390</v>
      </c>
      <c r="GZ49" s="179">
        <v>5901</v>
      </c>
      <c r="HC49" s="173" t="s">
        <v>390</v>
      </c>
      <c r="HD49" s="179">
        <v>6026</v>
      </c>
      <c r="HH49" s="173" t="s">
        <v>390</v>
      </c>
      <c r="HI49" s="179">
        <v>6293</v>
      </c>
      <c r="HL49" s="173" t="s">
        <v>390</v>
      </c>
      <c r="HM49" s="179">
        <v>6844</v>
      </c>
      <c r="HP49" s="173" t="s">
        <v>390</v>
      </c>
      <c r="HQ49" s="179">
        <v>8022</v>
      </c>
      <c r="HU49" s="173" t="s">
        <v>390</v>
      </c>
      <c r="HV49" s="179">
        <v>6763</v>
      </c>
      <c r="HY49" s="173" t="s">
        <v>390</v>
      </c>
      <c r="HZ49" s="179">
        <v>5462</v>
      </c>
      <c r="IC49" s="173" t="s">
        <v>390</v>
      </c>
      <c r="ID49" s="179">
        <v>5256</v>
      </c>
      <c r="IG49" s="173" t="s">
        <v>390</v>
      </c>
      <c r="IH49" s="179">
        <v>6607</v>
      </c>
      <c r="IK49" s="173" t="s">
        <v>390</v>
      </c>
      <c r="IL49" s="179">
        <v>6852</v>
      </c>
      <c r="IO49" s="173" t="s">
        <v>390</v>
      </c>
      <c r="IP49" s="179">
        <v>7284</v>
      </c>
      <c r="IS49" s="35" t="s">
        <v>391</v>
      </c>
      <c r="IT49" s="173">
        <v>4074</v>
      </c>
    </row>
    <row r="50" spans="1:254" s="173" customFormat="1" ht="13.8" x14ac:dyDescent="0.3">
      <c r="B50" s="185"/>
      <c r="E50" s="173" t="s">
        <v>392</v>
      </c>
      <c r="F50" s="179">
        <v>684</v>
      </c>
      <c r="I50" s="173" t="s">
        <v>392</v>
      </c>
      <c r="J50" s="179">
        <v>785</v>
      </c>
      <c r="M50" s="173" t="s">
        <v>392</v>
      </c>
      <c r="N50" s="179">
        <v>951</v>
      </c>
      <c r="Q50" s="173" t="s">
        <v>392</v>
      </c>
      <c r="R50" s="179">
        <v>989</v>
      </c>
      <c r="U50" s="173" t="s">
        <v>392</v>
      </c>
      <c r="V50" s="179">
        <v>968</v>
      </c>
      <c r="Y50" s="173" t="s">
        <v>392</v>
      </c>
      <c r="Z50" s="179">
        <v>955</v>
      </c>
      <c r="AC50" s="173" t="s">
        <v>392</v>
      </c>
      <c r="AD50" s="179">
        <v>1115</v>
      </c>
      <c r="AG50" s="173" t="s">
        <v>392</v>
      </c>
      <c r="AH50" s="179">
        <v>1124</v>
      </c>
      <c r="AK50" s="173" t="s">
        <v>392</v>
      </c>
      <c r="AL50" s="179">
        <v>1168</v>
      </c>
      <c r="AM50" s="217"/>
      <c r="AP50" s="173" t="s">
        <v>392</v>
      </c>
      <c r="AQ50" s="179">
        <v>1214</v>
      </c>
      <c r="AT50" s="173" t="s">
        <v>392</v>
      </c>
      <c r="AU50" s="179">
        <v>1322</v>
      </c>
      <c r="AX50" s="173" t="s">
        <v>392</v>
      </c>
      <c r="AY50" s="179">
        <v>1477</v>
      </c>
      <c r="BB50" s="173" t="s">
        <v>392</v>
      </c>
      <c r="BC50" s="179">
        <v>1304</v>
      </c>
      <c r="BF50" s="173" t="s">
        <v>392</v>
      </c>
      <c r="BG50" s="179">
        <v>1335</v>
      </c>
      <c r="BJ50" s="173" t="s">
        <v>392</v>
      </c>
      <c r="BK50" s="179">
        <v>1364</v>
      </c>
      <c r="BN50" s="173" t="s">
        <v>392</v>
      </c>
      <c r="BO50" s="179">
        <v>1481</v>
      </c>
      <c r="BR50" s="173" t="s">
        <v>392</v>
      </c>
      <c r="BS50" s="179">
        <v>1526</v>
      </c>
      <c r="BV50" s="173" t="s">
        <v>392</v>
      </c>
      <c r="BW50" s="179">
        <v>1563</v>
      </c>
      <c r="BZ50" s="173" t="s">
        <v>392</v>
      </c>
      <c r="CA50" s="179">
        <v>1568</v>
      </c>
      <c r="CD50" s="173" t="s">
        <v>392</v>
      </c>
      <c r="CE50" s="179">
        <v>1641</v>
      </c>
      <c r="CH50" s="173" t="s">
        <v>392</v>
      </c>
      <c r="CI50" s="179">
        <v>1782</v>
      </c>
      <c r="CL50" s="173" t="s">
        <v>392</v>
      </c>
      <c r="CM50" s="179">
        <v>1822</v>
      </c>
      <c r="CQ50" s="173" t="s">
        <v>392</v>
      </c>
      <c r="CR50" s="179">
        <v>1130</v>
      </c>
      <c r="CU50" s="173" t="s">
        <v>392</v>
      </c>
      <c r="CV50" s="179">
        <v>954</v>
      </c>
      <c r="CY50" s="173" t="s">
        <v>392</v>
      </c>
      <c r="CZ50" s="179">
        <v>1403</v>
      </c>
      <c r="DC50" s="173" t="s">
        <v>392</v>
      </c>
      <c r="DD50" s="179">
        <v>1453</v>
      </c>
      <c r="DG50" s="173" t="s">
        <v>392</v>
      </c>
      <c r="DH50" s="179">
        <v>1694</v>
      </c>
      <c r="DK50" s="173" t="s">
        <v>392</v>
      </c>
      <c r="DL50" s="179">
        <v>1617</v>
      </c>
      <c r="DO50" s="173" t="s">
        <v>392</v>
      </c>
      <c r="DP50" s="179">
        <v>1182</v>
      </c>
      <c r="DS50" s="173" t="s">
        <v>392</v>
      </c>
      <c r="DT50" s="179">
        <v>1282</v>
      </c>
      <c r="DW50" s="173" t="s">
        <v>392</v>
      </c>
      <c r="DX50" s="179">
        <v>1295</v>
      </c>
      <c r="EA50" s="173" t="s">
        <v>392</v>
      </c>
      <c r="EB50" s="179">
        <v>1393</v>
      </c>
      <c r="EE50" s="173" t="s">
        <v>392</v>
      </c>
      <c r="EF50" s="179">
        <v>1695</v>
      </c>
      <c r="EI50" s="173" t="s">
        <v>392</v>
      </c>
      <c r="EJ50" s="179">
        <v>1694</v>
      </c>
      <c r="EM50" s="173" t="s">
        <v>392</v>
      </c>
      <c r="EN50" s="179">
        <v>2023</v>
      </c>
      <c r="EQ50" s="173" t="s">
        <v>392</v>
      </c>
      <c r="ER50" s="179">
        <v>1720</v>
      </c>
      <c r="EV50" s="173" t="s">
        <v>392</v>
      </c>
      <c r="EW50" s="179">
        <v>4261</v>
      </c>
      <c r="EZ50" s="173" t="s">
        <v>392</v>
      </c>
      <c r="FA50" s="179">
        <v>4303</v>
      </c>
      <c r="FE50" s="173" t="s">
        <v>392</v>
      </c>
      <c r="FF50" s="179">
        <v>5111</v>
      </c>
      <c r="FI50" s="173" t="s">
        <v>392</v>
      </c>
      <c r="FJ50" s="179">
        <v>5435</v>
      </c>
      <c r="FM50" s="173" t="s">
        <v>392</v>
      </c>
      <c r="FN50" s="179">
        <v>4855</v>
      </c>
      <c r="FQ50" s="173" t="s">
        <v>392</v>
      </c>
      <c r="FR50" s="179">
        <v>5590</v>
      </c>
      <c r="FU50" s="173" t="s">
        <v>392</v>
      </c>
      <c r="FV50" s="179">
        <v>5892</v>
      </c>
      <c r="FY50" s="173" t="s">
        <v>392</v>
      </c>
      <c r="FZ50" s="179">
        <v>6583</v>
      </c>
      <c r="GC50" s="173" t="s">
        <v>392</v>
      </c>
      <c r="GD50" s="179">
        <v>6626</v>
      </c>
      <c r="GH50" s="173" t="s">
        <v>392</v>
      </c>
      <c r="GI50" s="179">
        <v>7086</v>
      </c>
      <c r="GM50" s="173" t="s">
        <v>392</v>
      </c>
      <c r="GN50" s="179">
        <v>2657</v>
      </c>
      <c r="GQ50" s="173" t="s">
        <v>392</v>
      </c>
      <c r="GR50" s="179">
        <v>1670</v>
      </c>
      <c r="GU50" s="173" t="s">
        <v>392</v>
      </c>
      <c r="GV50" s="179">
        <v>1818</v>
      </c>
      <c r="GY50" s="173" t="s">
        <v>392</v>
      </c>
      <c r="GZ50" s="179">
        <v>2320</v>
      </c>
      <c r="HC50" s="173" t="s">
        <v>392</v>
      </c>
      <c r="HD50" s="179">
        <v>2055</v>
      </c>
      <c r="HH50" s="173" t="s">
        <v>392</v>
      </c>
      <c r="HI50" s="179">
        <v>2417</v>
      </c>
      <c r="HL50" s="173" t="s">
        <v>392</v>
      </c>
      <c r="HM50" s="179">
        <v>2530</v>
      </c>
      <c r="HP50" s="173" t="s">
        <v>392</v>
      </c>
      <c r="HQ50" s="179">
        <v>2892</v>
      </c>
      <c r="HU50" s="173" t="s">
        <v>392</v>
      </c>
      <c r="HV50" s="179">
        <v>2565</v>
      </c>
      <c r="HY50" s="173" t="s">
        <v>392</v>
      </c>
      <c r="HZ50" s="179">
        <v>1366</v>
      </c>
      <c r="IC50" s="173" t="s">
        <v>392</v>
      </c>
      <c r="ID50" s="179">
        <v>1751</v>
      </c>
      <c r="IG50" s="173" t="s">
        <v>392</v>
      </c>
      <c r="IH50" s="179">
        <v>1242</v>
      </c>
      <c r="IK50" s="173" t="s">
        <v>392</v>
      </c>
      <c r="IL50" s="179">
        <v>1311</v>
      </c>
      <c r="IO50" s="173" t="s">
        <v>392</v>
      </c>
      <c r="IP50" s="179">
        <v>1323</v>
      </c>
      <c r="IS50" s="35" t="s">
        <v>393</v>
      </c>
      <c r="IT50" s="173">
        <v>971</v>
      </c>
    </row>
    <row r="51" spans="1:254" s="211" customFormat="1" ht="13.8" x14ac:dyDescent="0.3">
      <c r="B51" s="153"/>
      <c r="C51" s="122"/>
      <c r="D51" s="122"/>
      <c r="E51" s="211" t="s">
        <v>394</v>
      </c>
      <c r="F51" s="186">
        <f>(F48-F49)/F50</f>
        <v>0.61111111111111116</v>
      </c>
      <c r="G51" s="122"/>
      <c r="H51" s="122"/>
      <c r="I51" s="211" t="s">
        <v>394</v>
      </c>
      <c r="J51" s="186">
        <f>(J48-J49)/J50</f>
        <v>0.53248407643312101</v>
      </c>
      <c r="K51" s="122"/>
      <c r="L51" s="122"/>
      <c r="M51" s="211" t="s">
        <v>394</v>
      </c>
      <c r="N51" s="186">
        <f>(N48-N49)/N50</f>
        <v>0.60147213459516302</v>
      </c>
      <c r="Q51" s="211" t="s">
        <v>394</v>
      </c>
      <c r="R51" s="186">
        <f>(R48-R49)/R50</f>
        <v>0.5884732052578362</v>
      </c>
      <c r="U51" s="211" t="s">
        <v>394</v>
      </c>
      <c r="V51" s="186">
        <f>(V48-V49)/V50</f>
        <v>0.63533057851239672</v>
      </c>
      <c r="Y51" s="211" t="s">
        <v>394</v>
      </c>
      <c r="Z51" s="186">
        <f>(Z48-Z49)/Z50</f>
        <v>0.63769633507853407</v>
      </c>
      <c r="AC51" s="211" t="s">
        <v>394</v>
      </c>
      <c r="AD51" s="186">
        <f>(AD48-AD49)/AD50</f>
        <v>0.64394618834080719</v>
      </c>
      <c r="AG51" s="211" t="s">
        <v>394</v>
      </c>
      <c r="AH51" s="186">
        <f>(AH48-AH49)/AH50</f>
        <v>0.68861209964412806</v>
      </c>
      <c r="AK51" s="211" t="s">
        <v>394</v>
      </c>
      <c r="AL51" s="186">
        <f>(AL48-AL49)/AL50</f>
        <v>0.72174657534246578</v>
      </c>
      <c r="AM51" s="219"/>
      <c r="AP51" s="211" t="s">
        <v>394</v>
      </c>
      <c r="AQ51" s="186">
        <f>(AQ48-AQ49)/AQ50</f>
        <v>0.6153212520593081</v>
      </c>
      <c r="AT51" s="211" t="s">
        <v>394</v>
      </c>
      <c r="AU51" s="186">
        <f>(AU48-AU49)/AU50</f>
        <v>0.70272314674735248</v>
      </c>
      <c r="AX51" s="211" t="s">
        <v>394</v>
      </c>
      <c r="AY51" s="186">
        <f>(AY48-AY49)/AY50</f>
        <v>0.70886932972241035</v>
      </c>
      <c r="BB51" s="211" t="s">
        <v>394</v>
      </c>
      <c r="BC51" s="186">
        <f>(BC48-BC49)/BC50</f>
        <v>0.67101226993865026</v>
      </c>
      <c r="BF51" s="211" t="s">
        <v>394</v>
      </c>
      <c r="BG51" s="186">
        <f>(BG48-BG49)/BG50</f>
        <v>0.53108614232209739</v>
      </c>
      <c r="BJ51" s="211" t="s">
        <v>394</v>
      </c>
      <c r="BK51" s="186">
        <f>(BK48-BK49)/BK50</f>
        <v>0.4904692082111437</v>
      </c>
      <c r="BN51" s="211" t="s">
        <v>394</v>
      </c>
      <c r="BO51" s="186">
        <f>(BO48-BO49)/BO50</f>
        <v>0.56650911546252536</v>
      </c>
      <c r="BR51" s="211" t="s">
        <v>394</v>
      </c>
      <c r="BS51" s="186">
        <f>(BS48-BS49)/BS50</f>
        <v>0.58125819134993451</v>
      </c>
      <c r="BV51" s="211" t="s">
        <v>394</v>
      </c>
      <c r="BW51" s="186">
        <f>(BW48-BW49)/BW50</f>
        <v>0.51695457453614846</v>
      </c>
      <c r="BZ51" s="211" t="s">
        <v>394</v>
      </c>
      <c r="CA51" s="186">
        <f>(CA48-CA49)/CA50</f>
        <v>0.5267857142857143</v>
      </c>
      <c r="CD51" s="211" t="s">
        <v>394</v>
      </c>
      <c r="CE51" s="186">
        <f>(CE48-CE49)/CE50</f>
        <v>0.53991468616697136</v>
      </c>
      <c r="CF51" s="122"/>
      <c r="CG51" s="122"/>
      <c r="CH51" s="211" t="s">
        <v>394</v>
      </c>
      <c r="CI51" s="186">
        <f>(CI48-CI49)/CI50</f>
        <v>0.62289562289562295</v>
      </c>
      <c r="CL51" s="211" t="s">
        <v>394</v>
      </c>
      <c r="CM51" s="186">
        <f>(CM48-CM49)/CM50</f>
        <v>0.62897914379802411</v>
      </c>
      <c r="CQ51" s="211" t="s">
        <v>394</v>
      </c>
      <c r="CR51" s="186">
        <f>(CR48-CR49)/CR50</f>
        <v>0.39823008849557523</v>
      </c>
      <c r="CU51" s="211" t="s">
        <v>394</v>
      </c>
      <c r="CV51" s="186">
        <f>(CV48-CV49)/CV50</f>
        <v>0.11530398322851153</v>
      </c>
      <c r="CY51" s="211" t="s">
        <v>394</v>
      </c>
      <c r="CZ51" s="186">
        <f>(CZ48-CZ49)/CZ50</f>
        <v>0.91446899501069134</v>
      </c>
      <c r="DC51" s="211" t="s">
        <v>394</v>
      </c>
      <c r="DD51" s="186">
        <f>(DD48-DD49)/DD50</f>
        <v>0.8981417756366139</v>
      </c>
      <c r="DG51" s="211" t="s">
        <v>394</v>
      </c>
      <c r="DH51" s="186">
        <f>(DH48-DH49)/DH50</f>
        <v>0.96989374262101535</v>
      </c>
      <c r="DK51" s="211" t="s">
        <v>394</v>
      </c>
      <c r="DL51" s="186">
        <f>(DL48-DL49)/DL50</f>
        <v>0.96598639455782309</v>
      </c>
      <c r="DO51" s="211" t="s">
        <v>394</v>
      </c>
      <c r="DP51" s="186">
        <f>(DP48-DP49)/DP50</f>
        <v>3.2148900169204735E-2</v>
      </c>
      <c r="DS51" s="211" t="s">
        <v>394</v>
      </c>
      <c r="DT51" s="186">
        <f>(DT48-DT49)/DT50</f>
        <v>8.5803432137285487E-2</v>
      </c>
      <c r="DW51" s="211" t="s">
        <v>394</v>
      </c>
      <c r="DX51" s="186">
        <f>(DX48-DX49)/DX50</f>
        <v>0.16138996138996139</v>
      </c>
      <c r="EA51" s="211" t="s">
        <v>394</v>
      </c>
      <c r="EB51" s="186">
        <f>(EB48-EB49)/EB50</f>
        <v>0.55348169418521176</v>
      </c>
      <c r="EE51" s="211" t="s">
        <v>394</v>
      </c>
      <c r="EF51" s="186">
        <f>(EF48-EF49)/EF50</f>
        <v>0.29557522123893804</v>
      </c>
      <c r="EI51" s="211" t="s">
        <v>394</v>
      </c>
      <c r="EJ51" s="186">
        <f>(EJ48-EJ49)/EJ50</f>
        <v>0.38902007083825263</v>
      </c>
      <c r="EM51" s="211" t="s">
        <v>394</v>
      </c>
      <c r="EN51" s="186">
        <f>(EN48-EN49)/EN50</f>
        <v>0.42362827483934751</v>
      </c>
      <c r="EQ51" s="211" t="s">
        <v>394</v>
      </c>
      <c r="ER51" s="186">
        <f>(ER48-ER49)/ER50</f>
        <v>0.14593023255813953</v>
      </c>
      <c r="ES51" s="122"/>
      <c r="EV51" s="211" t="s">
        <v>394</v>
      </c>
      <c r="EW51" s="186">
        <f>(EW48-EW49)/EW50</f>
        <v>0.50293358366580609</v>
      </c>
      <c r="EZ51" s="211" t="s">
        <v>394</v>
      </c>
      <c r="FA51" s="186">
        <f>(FA48-FA49)/FA50</f>
        <v>0.73832210085986516</v>
      </c>
      <c r="FB51" s="122"/>
      <c r="FC51" s="122"/>
      <c r="FD51" s="122"/>
      <c r="FE51" s="211" t="s">
        <v>394</v>
      </c>
      <c r="FF51" s="186">
        <f>(FF48-FF49)/FF50</f>
        <v>0.78458227352768539</v>
      </c>
      <c r="FG51" s="122"/>
      <c r="FH51" s="122"/>
      <c r="FI51" s="211" t="s">
        <v>394</v>
      </c>
      <c r="FJ51" s="186">
        <f>(FJ48-FJ49)/FJ50</f>
        <v>0.79779208831646731</v>
      </c>
      <c r="FK51" s="122"/>
      <c r="FL51" s="122"/>
      <c r="FM51" s="211" t="s">
        <v>394</v>
      </c>
      <c r="FN51" s="186">
        <f>(FN48-FN49)/FN50</f>
        <v>0.81441812564366634</v>
      </c>
      <c r="FO51" s="122"/>
      <c r="FP51" s="122"/>
      <c r="FQ51" s="211" t="s">
        <v>394</v>
      </c>
      <c r="FR51" s="186">
        <f>(FR48-FR49)/FR50</f>
        <v>0.88282647584973162</v>
      </c>
      <c r="FS51" s="122"/>
      <c r="FT51" s="122"/>
      <c r="FU51" s="211" t="s">
        <v>394</v>
      </c>
      <c r="FV51" s="186">
        <f>(FV48-FV49)/FV50</f>
        <v>0.86303462321792257</v>
      </c>
      <c r="FW51" s="122"/>
      <c r="FX51" s="122"/>
      <c r="FY51" s="211" t="s">
        <v>394</v>
      </c>
      <c r="FZ51" s="186">
        <f>(FZ48-FZ49)/FZ50</f>
        <v>0.91265380525596229</v>
      </c>
      <c r="GA51" s="122"/>
      <c r="GB51" s="122"/>
      <c r="GC51" s="211" t="s">
        <v>394</v>
      </c>
      <c r="GD51" s="186">
        <f>(GD48-GD49)/GD50</f>
        <v>0.91805010564443101</v>
      </c>
      <c r="GH51" s="211" t="s">
        <v>394</v>
      </c>
      <c r="GI51" s="186">
        <f>(GI48-GI49)/GI50</f>
        <v>0.94919559695173583</v>
      </c>
      <c r="GJ51" s="122"/>
      <c r="GM51" s="211" t="s">
        <v>394</v>
      </c>
      <c r="GN51" s="186">
        <f>(GN48-GN49)/GN50</f>
        <v>0.89273616861121563</v>
      </c>
      <c r="GQ51" s="211" t="s">
        <v>394</v>
      </c>
      <c r="GR51" s="186">
        <f>(GR48-GR49)/GR50</f>
        <v>0.29221556886227545</v>
      </c>
      <c r="GS51" s="122"/>
      <c r="GT51" s="122"/>
      <c r="GU51" s="211" t="s">
        <v>394</v>
      </c>
      <c r="GV51" s="186">
        <f>(GV48-GV49)/GV50</f>
        <v>0.3987898789878988</v>
      </c>
      <c r="GY51" s="211" t="s">
        <v>394</v>
      </c>
      <c r="GZ51" s="186">
        <f>(GZ48-GZ49)/GZ50</f>
        <v>0.57931034482758625</v>
      </c>
      <c r="HC51" s="211" t="s">
        <v>394</v>
      </c>
      <c r="HD51" s="186">
        <f>(HD48-HD49)/HD50</f>
        <v>0.49975669099756692</v>
      </c>
      <c r="HE51" s="122"/>
      <c r="HH51" s="211" t="s">
        <v>394</v>
      </c>
      <c r="HI51" s="186">
        <f>(HI48-HI49)/HI50</f>
        <v>0.78030616466694247</v>
      </c>
      <c r="HL51" s="211" t="s">
        <v>394</v>
      </c>
      <c r="HM51" s="186">
        <f>(HM48-HM49)/HM50</f>
        <v>0.55612648221343874</v>
      </c>
      <c r="HP51" s="211" t="s">
        <v>394</v>
      </c>
      <c r="HQ51" s="186">
        <f>(HQ48-HQ49)/HQ50</f>
        <v>0.42565698478561548</v>
      </c>
      <c r="HR51" s="122"/>
      <c r="HU51" s="211" t="s">
        <v>394</v>
      </c>
      <c r="HV51" s="186">
        <f>(HV48-HV49)/HV50</f>
        <v>0.62534113060428853</v>
      </c>
      <c r="HY51" s="211" t="s">
        <v>394</v>
      </c>
      <c r="HZ51" s="186">
        <f>(HZ48-HZ49)/HZ50</f>
        <v>0.41288433382137629</v>
      </c>
      <c r="IC51" s="211" t="s">
        <v>394</v>
      </c>
      <c r="ID51" s="186">
        <f>(ID48-ID49)/ID50</f>
        <v>0.88806396344945748</v>
      </c>
      <c r="IG51" s="211" t="s">
        <v>394</v>
      </c>
      <c r="IH51" s="186">
        <f>(IH48-IH49)/IH50</f>
        <v>9.420289855072464E-2</v>
      </c>
      <c r="IK51" s="211" t="s">
        <v>394</v>
      </c>
      <c r="IL51" s="186">
        <f>(IL48-IL49)/IL50</f>
        <v>3.4324942791762014E-2</v>
      </c>
      <c r="IO51" s="211" t="s">
        <v>394</v>
      </c>
      <c r="IP51" s="186">
        <f>(IP48-IP49)/IP50</f>
        <v>0.22146636432350719</v>
      </c>
      <c r="IS51" s="122" t="s">
        <v>394</v>
      </c>
      <c r="IT51" s="122">
        <f>(IT48-IT49)/IT50</f>
        <v>0.86508753861997945</v>
      </c>
    </row>
    <row r="52" spans="1:254" s="211" customFormat="1" ht="13.8" x14ac:dyDescent="0.3">
      <c r="A52" s="211" t="s">
        <v>395</v>
      </c>
      <c r="B52" s="162"/>
      <c r="E52" s="211" t="s">
        <v>396</v>
      </c>
      <c r="F52" s="130">
        <f>ROUND(F44*0.9,0)</f>
        <v>3494</v>
      </c>
      <c r="I52" s="211" t="s">
        <v>396</v>
      </c>
      <c r="J52" s="130">
        <f>ROUND(J44*0.9,0)</f>
        <v>3856</v>
      </c>
      <c r="M52" s="211" t="s">
        <v>396</v>
      </c>
      <c r="N52" s="130">
        <f>ROUND(N44*0.9,0)</f>
        <v>4484</v>
      </c>
      <c r="O52" s="40"/>
      <c r="P52" s="40"/>
      <c r="Q52" s="211" t="s">
        <v>396</v>
      </c>
      <c r="R52" s="130">
        <f>ROUND(R44*0.9,0)</f>
        <v>4739</v>
      </c>
      <c r="U52" s="211" t="s">
        <v>396</v>
      </c>
      <c r="V52" s="130">
        <f>ROUND(V44*0.9,0)</f>
        <v>4780</v>
      </c>
      <c r="Y52" s="211" t="s">
        <v>396</v>
      </c>
      <c r="Z52" s="130">
        <f>ROUND(Z44*0.9,0)</f>
        <v>4823</v>
      </c>
      <c r="AC52" s="211" t="s">
        <v>396</v>
      </c>
      <c r="AD52" s="130">
        <f>ROUND(AD44*0.9,0)</f>
        <v>5531</v>
      </c>
      <c r="AG52" s="211" t="s">
        <v>396</v>
      </c>
      <c r="AH52" s="130">
        <f>ROUND(AH44*0.9,0)</f>
        <v>5680</v>
      </c>
      <c r="AK52" s="211" t="s">
        <v>396</v>
      </c>
      <c r="AL52" s="130">
        <f>ROUND(AL44*0.9,0)</f>
        <v>5979</v>
      </c>
      <c r="AM52" s="219"/>
      <c r="AP52" s="211" t="s">
        <v>396</v>
      </c>
      <c r="AQ52" s="130">
        <f>ROUND(AQ44*0.9,0)</f>
        <v>6433</v>
      </c>
      <c r="AT52" s="211" t="s">
        <v>396</v>
      </c>
      <c r="AU52" s="130">
        <f>ROUND(AU44*0.9,0)</f>
        <v>6800</v>
      </c>
      <c r="AX52" s="211" t="s">
        <v>396</v>
      </c>
      <c r="AY52" s="130">
        <f>ROUND(AY44*0.9,0)</f>
        <v>7551</v>
      </c>
      <c r="BB52" s="211" t="s">
        <v>396</v>
      </c>
      <c r="BC52" s="130">
        <f>ROUND(BC44*0.9,0)</f>
        <v>6630</v>
      </c>
      <c r="BF52" s="211" t="s">
        <v>396</v>
      </c>
      <c r="BG52" s="130">
        <f>ROUND(BG44*0.9,0)</f>
        <v>6782</v>
      </c>
      <c r="BJ52" s="211" t="s">
        <v>396</v>
      </c>
      <c r="BK52" s="130">
        <f>ROUND(BK44*0.9,0)</f>
        <v>6637</v>
      </c>
      <c r="BN52" s="211" t="s">
        <v>396</v>
      </c>
      <c r="BO52" s="130">
        <f>ROUND(BO44*0.9,0)</f>
        <v>7455</v>
      </c>
      <c r="BR52" s="211" t="s">
        <v>396</v>
      </c>
      <c r="BS52" s="130">
        <f>ROUND(BS44*0.9,0)</f>
        <v>7341</v>
      </c>
      <c r="BV52" s="211" t="s">
        <v>396</v>
      </c>
      <c r="BW52" s="130">
        <f>ROUND(BW44*0.9,0)</f>
        <v>7998</v>
      </c>
      <c r="BZ52" s="211" t="s">
        <v>396</v>
      </c>
      <c r="CA52" s="130">
        <f>ROUND(CA44*0.9,0)</f>
        <v>7923</v>
      </c>
      <c r="CD52" s="211" t="s">
        <v>396</v>
      </c>
      <c r="CE52" s="130">
        <f>ROUND(CE44*0.9,0)</f>
        <v>8177</v>
      </c>
      <c r="CH52" s="211" t="s">
        <v>396</v>
      </c>
      <c r="CI52" s="130">
        <f>ROUND(CI44*0.9,0)</f>
        <v>8713</v>
      </c>
      <c r="CL52" s="211" t="s">
        <v>396</v>
      </c>
      <c r="CM52" s="130">
        <f>ROUND(CM44*0.9,0)</f>
        <v>9273</v>
      </c>
      <c r="CQ52" s="211" t="s">
        <v>396</v>
      </c>
      <c r="CR52" s="130">
        <f>ROUND(CR44*0.9,0)</f>
        <v>7370</v>
      </c>
      <c r="CU52" s="211" t="s">
        <v>396</v>
      </c>
      <c r="CV52" s="130">
        <f>ROUND(CV44*0.9,0)</f>
        <v>6935</v>
      </c>
      <c r="CY52" s="211" t="s">
        <v>396</v>
      </c>
      <c r="CZ52" s="130">
        <f>ROUND(CZ44*0.9,0)</f>
        <v>7177</v>
      </c>
      <c r="DC52" s="211" t="s">
        <v>396</v>
      </c>
      <c r="DD52" s="130">
        <f>ROUND(DD44*0.9,0)</f>
        <v>7495</v>
      </c>
      <c r="DG52" s="211" t="s">
        <v>396</v>
      </c>
      <c r="DH52" s="130">
        <f>ROUND(DH44*0.9,0)</f>
        <v>8779</v>
      </c>
      <c r="DK52" s="211" t="s">
        <v>396</v>
      </c>
      <c r="DL52" s="130">
        <f>ROUND(DL44*0.9,0)</f>
        <v>8385</v>
      </c>
      <c r="DO52" s="211" t="s">
        <v>396</v>
      </c>
      <c r="DP52" s="130">
        <f>ROUND(DP44*0.9,0)</f>
        <v>9889</v>
      </c>
      <c r="DS52" s="211" t="s">
        <v>396</v>
      </c>
      <c r="DT52" s="130">
        <f>ROUND(DT44*0.9,0)</f>
        <v>10874</v>
      </c>
      <c r="DW52" s="211" t="s">
        <v>396</v>
      </c>
      <c r="DX52" s="130">
        <f>ROUND(DX44*0.9,0)</f>
        <v>11115</v>
      </c>
      <c r="EA52" s="211" t="s">
        <v>396</v>
      </c>
      <c r="EB52" s="130">
        <f>ROUND(EB44*0.9,0)</f>
        <v>12584</v>
      </c>
      <c r="EE52" s="211" t="s">
        <v>396</v>
      </c>
      <c r="EF52" s="130">
        <f>ROUND(EF44*0.9,0)</f>
        <v>14112</v>
      </c>
      <c r="EI52" s="211" t="s">
        <v>396</v>
      </c>
      <c r="EJ52" s="130">
        <f>ROUND(EJ44*0.9,0)</f>
        <v>14660</v>
      </c>
      <c r="EM52" s="211" t="s">
        <v>396</v>
      </c>
      <c r="EN52" s="130">
        <f>ROUND(EN44*0.9,0)</f>
        <v>17697</v>
      </c>
      <c r="EQ52" s="211" t="s">
        <v>396</v>
      </c>
      <c r="ER52" s="130">
        <f>ROUND(ER44*0.9,0)</f>
        <v>17659</v>
      </c>
      <c r="EV52" s="211" t="s">
        <v>396</v>
      </c>
      <c r="EW52" s="130">
        <f>ROUND(EW44*0.9,0)</f>
        <v>11590</v>
      </c>
      <c r="EZ52" s="211" t="s">
        <v>396</v>
      </c>
      <c r="FA52" s="130">
        <f>ROUND(FA44*0.9,0)</f>
        <v>9962</v>
      </c>
      <c r="FE52" s="211" t="s">
        <v>396</v>
      </c>
      <c r="FF52" s="130">
        <f>ROUND(FF44*0.9,0)</f>
        <v>11506</v>
      </c>
      <c r="FI52" s="211" t="s">
        <v>396</v>
      </c>
      <c r="FJ52" s="130">
        <f>ROUND(FJ44*0.9,0)</f>
        <v>12239</v>
      </c>
      <c r="FM52" s="211" t="s">
        <v>396</v>
      </c>
      <c r="FN52" s="130">
        <f>ROUND(FN44*0.9,0)</f>
        <v>10615</v>
      </c>
      <c r="FQ52" s="211" t="s">
        <v>396</v>
      </c>
      <c r="FR52" s="130">
        <f>ROUND(FR44*0.9,0)</f>
        <v>12580</v>
      </c>
      <c r="FU52" s="211" t="s">
        <v>396</v>
      </c>
      <c r="FV52" s="130">
        <f>ROUND(FV44*0.9,0)</f>
        <v>12776</v>
      </c>
      <c r="FY52" s="211" t="s">
        <v>396</v>
      </c>
      <c r="FZ52" s="130">
        <f>ROUND(FZ44*0.9,0)</f>
        <v>14804</v>
      </c>
      <c r="GC52" s="211" t="s">
        <v>396</v>
      </c>
      <c r="GD52" s="130">
        <f>ROUND(GD44*0.9,0)</f>
        <v>14971</v>
      </c>
      <c r="GH52" s="211" t="s">
        <v>396</v>
      </c>
      <c r="GI52" s="130">
        <f>ROUND(GI44*0.9,0)</f>
        <v>15892</v>
      </c>
      <c r="GM52" s="211" t="s">
        <v>396</v>
      </c>
      <c r="GN52" s="130">
        <f>ROUND(GN44*0.9,0)</f>
        <v>11181</v>
      </c>
      <c r="GQ52" s="211" t="s">
        <v>396</v>
      </c>
      <c r="GR52" s="130">
        <f>ROUND(GR44*0.9,0)</f>
        <v>9853</v>
      </c>
      <c r="GU52" s="211" t="s">
        <v>396</v>
      </c>
      <c r="GV52" s="130">
        <f>ROUND(GV44*0.9,0)</f>
        <v>10850</v>
      </c>
      <c r="GY52" s="211" t="s">
        <v>396</v>
      </c>
      <c r="GZ52" s="130">
        <f>ROUND(GZ44*0.9,0)</f>
        <v>13040</v>
      </c>
      <c r="HC52" s="211" t="s">
        <v>396</v>
      </c>
      <c r="HD52" s="130">
        <f>ROUND(HD44*0.9,0)</f>
        <v>12695</v>
      </c>
      <c r="HH52" s="211" t="s">
        <v>396</v>
      </c>
      <c r="HI52" s="130">
        <f>ROUND(HI44*0.9,0)</f>
        <v>14722</v>
      </c>
      <c r="HL52" s="211" t="s">
        <v>396</v>
      </c>
      <c r="HM52" s="130">
        <f>ROUND(HM44*0.9,0)</f>
        <v>14852</v>
      </c>
      <c r="HP52" s="211" t="s">
        <v>396</v>
      </c>
      <c r="HQ52" s="130">
        <f>ROUND(HQ44*0.9,0)</f>
        <v>16655</v>
      </c>
      <c r="HU52" s="211" t="s">
        <v>396</v>
      </c>
      <c r="HV52" s="130">
        <f>ROUND(HV46*0.9,0)</f>
        <v>15061</v>
      </c>
      <c r="HY52" s="211" t="s">
        <v>396</v>
      </c>
      <c r="HZ52" s="130">
        <f>ROUND(HZ46*0.9,0)</f>
        <v>10847</v>
      </c>
      <c r="IC52" s="211" t="s">
        <v>396</v>
      </c>
      <c r="ID52" s="130">
        <f>ROUND(ID46*0.9,0)</f>
        <v>12259</v>
      </c>
      <c r="IG52" s="211" t="s">
        <v>396</v>
      </c>
      <c r="IH52" s="130">
        <f>ROUND(IH46*0.9,0)</f>
        <v>12102</v>
      </c>
      <c r="IK52" s="211" t="s">
        <v>396</v>
      </c>
      <c r="IL52" s="130">
        <f>ROUND(IL46*0.9,0)</f>
        <v>12414</v>
      </c>
      <c r="IO52" s="211" t="s">
        <v>396</v>
      </c>
      <c r="IP52" s="130">
        <f>ROUND(IP46*0.9,0)</f>
        <v>13639</v>
      </c>
      <c r="IS52" s="211" t="s">
        <v>396</v>
      </c>
      <c r="IT52" s="211">
        <f>ROUND(IT46*0.9,0)</f>
        <v>8845</v>
      </c>
    </row>
    <row r="53" spans="1:254" s="176" customFormat="1" ht="13.8" x14ac:dyDescent="0.3">
      <c r="B53" s="190"/>
      <c r="E53" s="176" t="s">
        <v>397</v>
      </c>
      <c r="F53" s="175">
        <v>3431</v>
      </c>
      <c r="I53" s="176" t="s">
        <v>397</v>
      </c>
      <c r="J53" s="175">
        <v>3856</v>
      </c>
      <c r="M53" s="176" t="s">
        <v>397</v>
      </c>
      <c r="N53" s="175">
        <v>4424</v>
      </c>
      <c r="Q53" s="176" t="s">
        <v>397</v>
      </c>
      <c r="R53" s="175">
        <v>4697</v>
      </c>
      <c r="U53" s="176" t="s">
        <v>397</v>
      </c>
      <c r="V53" s="175">
        <v>4698</v>
      </c>
      <c r="Y53" s="176" t="s">
        <v>397</v>
      </c>
      <c r="Z53" s="175">
        <v>4757</v>
      </c>
      <c r="AC53" s="176" t="s">
        <v>397</v>
      </c>
      <c r="AD53" s="175">
        <v>5435</v>
      </c>
      <c r="AG53" s="176" t="s">
        <v>397</v>
      </c>
      <c r="AH53" s="175">
        <v>5552</v>
      </c>
      <c r="AK53" s="176" t="s">
        <v>397</v>
      </c>
      <c r="AL53" s="175">
        <v>5846</v>
      </c>
      <c r="AM53" s="218"/>
      <c r="AP53" s="176" t="s">
        <v>397</v>
      </c>
      <c r="AQ53" s="175">
        <v>6319</v>
      </c>
      <c r="AT53" s="176" t="s">
        <v>397</v>
      </c>
      <c r="AU53" s="175">
        <v>6628</v>
      </c>
      <c r="AX53" s="176" t="s">
        <v>397</v>
      </c>
      <c r="AY53" s="175">
        <v>7372</v>
      </c>
      <c r="BB53" s="176" t="s">
        <v>397</v>
      </c>
      <c r="BC53" s="175">
        <v>6480</v>
      </c>
      <c r="BF53" s="176" t="s">
        <v>397</v>
      </c>
      <c r="BG53" s="175">
        <v>6721</v>
      </c>
      <c r="BJ53" s="176" t="s">
        <v>397</v>
      </c>
      <c r="BK53" s="175">
        <v>5641</v>
      </c>
      <c r="BN53" s="176" t="s">
        <v>397</v>
      </c>
      <c r="BO53" s="175">
        <v>6237</v>
      </c>
      <c r="BR53" s="176" t="s">
        <v>397</v>
      </c>
      <c r="BS53" s="175">
        <v>7310</v>
      </c>
      <c r="BV53" s="176" t="s">
        <v>397</v>
      </c>
      <c r="BW53" s="175">
        <v>7970</v>
      </c>
      <c r="BZ53" s="176" t="s">
        <v>397</v>
      </c>
      <c r="CA53" s="175">
        <v>7842</v>
      </c>
      <c r="CD53" s="176" t="s">
        <v>397</v>
      </c>
      <c r="CE53" s="175">
        <v>8091</v>
      </c>
      <c r="CH53" s="176" t="s">
        <v>397</v>
      </c>
      <c r="CI53" s="175">
        <v>8572</v>
      </c>
      <c r="CL53" s="176" t="s">
        <v>397</v>
      </c>
      <c r="CM53" s="175">
        <v>9085</v>
      </c>
      <c r="CQ53" s="176" t="s">
        <v>397</v>
      </c>
      <c r="CR53" s="175">
        <v>7166</v>
      </c>
      <c r="CU53" s="176" t="s">
        <v>397</v>
      </c>
      <c r="CV53" s="175">
        <v>6678</v>
      </c>
      <c r="CY53" s="176" t="s">
        <v>397</v>
      </c>
      <c r="CZ53" s="175">
        <v>6982</v>
      </c>
      <c r="DC53" s="176" t="s">
        <v>397</v>
      </c>
      <c r="DD53" s="175">
        <v>7306</v>
      </c>
      <c r="DG53" s="176" t="s">
        <v>397</v>
      </c>
      <c r="DH53" s="175">
        <v>8512</v>
      </c>
      <c r="DK53" s="176" t="s">
        <v>397</v>
      </c>
      <c r="DL53" s="175">
        <v>8057</v>
      </c>
      <c r="DO53" s="176" t="s">
        <v>397</v>
      </c>
      <c r="DP53" s="175">
        <v>9438</v>
      </c>
      <c r="DS53" s="176" t="s">
        <v>397</v>
      </c>
      <c r="DT53" s="175">
        <v>10415</v>
      </c>
      <c r="DW53" s="176" t="s">
        <v>397</v>
      </c>
      <c r="DX53" s="175">
        <v>10538</v>
      </c>
      <c r="EA53" s="176" t="s">
        <v>397</v>
      </c>
      <c r="EB53" s="175">
        <v>11783</v>
      </c>
      <c r="EE53" s="176" t="s">
        <v>397</v>
      </c>
      <c r="EF53" s="175">
        <v>13208</v>
      </c>
      <c r="EI53" s="176" t="s">
        <v>397</v>
      </c>
      <c r="EJ53" s="175">
        <v>14532</v>
      </c>
      <c r="EM53" s="176" t="s">
        <v>397</v>
      </c>
      <c r="EN53" s="175">
        <v>17454</v>
      </c>
      <c r="EQ53" s="176" t="s">
        <v>397</v>
      </c>
      <c r="ER53" s="175">
        <v>17212</v>
      </c>
      <c r="EV53" s="176" t="s">
        <v>397</v>
      </c>
      <c r="EW53" s="175">
        <v>11107</v>
      </c>
      <c r="EZ53" s="176" t="s">
        <v>397</v>
      </c>
      <c r="FA53" s="175">
        <v>9770</v>
      </c>
      <c r="FE53" s="176" t="s">
        <v>397</v>
      </c>
      <c r="FF53" s="175">
        <v>11268</v>
      </c>
      <c r="FI53" s="176" t="s">
        <v>397</v>
      </c>
      <c r="FJ53" s="175">
        <v>11926</v>
      </c>
      <c r="FM53" s="176" t="s">
        <v>397</v>
      </c>
      <c r="FN53" s="175">
        <v>10312</v>
      </c>
      <c r="FQ53" s="176" t="s">
        <v>397</v>
      </c>
      <c r="FR53" s="175">
        <v>12375</v>
      </c>
      <c r="FU53" s="176" t="s">
        <v>397</v>
      </c>
      <c r="FV53" s="175">
        <v>12563</v>
      </c>
      <c r="FY53" s="176" t="s">
        <v>397</v>
      </c>
      <c r="FZ53" s="175">
        <v>14485</v>
      </c>
      <c r="GC53" s="176" t="s">
        <v>397</v>
      </c>
      <c r="GD53" s="175">
        <v>14586</v>
      </c>
      <c r="GH53" s="176" t="s">
        <v>397</v>
      </c>
      <c r="GI53" s="175">
        <v>15391</v>
      </c>
      <c r="GM53" s="176" t="s">
        <v>397</v>
      </c>
      <c r="GN53" s="175">
        <v>10859</v>
      </c>
      <c r="GQ53" s="176" t="s">
        <v>397</v>
      </c>
      <c r="GR53" s="175">
        <v>9852</v>
      </c>
      <c r="GU53" s="176" t="s">
        <v>397</v>
      </c>
      <c r="GV53" s="175">
        <v>10778</v>
      </c>
      <c r="GY53" s="176" t="s">
        <v>397</v>
      </c>
      <c r="GZ53" s="175">
        <v>12850</v>
      </c>
      <c r="HC53" s="176" t="s">
        <v>397</v>
      </c>
      <c r="HD53" s="175">
        <v>12457</v>
      </c>
      <c r="HH53" s="176" t="s">
        <v>397</v>
      </c>
      <c r="HI53" s="175">
        <v>14705</v>
      </c>
      <c r="HL53" s="176" t="s">
        <v>397</v>
      </c>
      <c r="HM53" s="175">
        <v>14506</v>
      </c>
      <c r="HP53" s="176" t="s">
        <v>397</v>
      </c>
      <c r="HQ53" s="175">
        <v>16520</v>
      </c>
      <c r="HU53" s="176" t="s">
        <v>397</v>
      </c>
      <c r="HV53" s="175">
        <v>14832</v>
      </c>
      <c r="HY53" s="176" t="s">
        <v>397</v>
      </c>
      <c r="HZ53" s="175">
        <v>10803</v>
      </c>
      <c r="IC53" s="176" t="s">
        <v>397</v>
      </c>
      <c r="ID53" s="175">
        <v>12017</v>
      </c>
      <c r="IG53" s="176" t="s">
        <v>397</v>
      </c>
      <c r="IH53" s="175">
        <v>11692</v>
      </c>
      <c r="IK53" s="176" t="s">
        <v>397</v>
      </c>
      <c r="IL53" s="175">
        <v>12059</v>
      </c>
      <c r="IO53" s="176" t="s">
        <v>397</v>
      </c>
      <c r="IP53" s="175">
        <v>13483</v>
      </c>
      <c r="IS53" s="176" t="s">
        <v>397</v>
      </c>
      <c r="IT53" s="176">
        <v>8815</v>
      </c>
    </row>
    <row r="54" spans="1:254" s="176" customFormat="1" ht="13.8" x14ac:dyDescent="0.3">
      <c r="B54" s="190"/>
      <c r="E54" s="176" t="s">
        <v>398</v>
      </c>
      <c r="F54" s="175">
        <v>178</v>
      </c>
      <c r="I54" s="176" t="s">
        <v>398</v>
      </c>
      <c r="J54" s="175">
        <v>183</v>
      </c>
      <c r="M54" s="176" t="s">
        <v>398</v>
      </c>
      <c r="N54" s="175">
        <v>217</v>
      </c>
      <c r="Q54" s="176" t="s">
        <v>398</v>
      </c>
      <c r="R54" s="175">
        <v>236</v>
      </c>
      <c r="U54" s="176" t="s">
        <v>398</v>
      </c>
      <c r="V54" s="175">
        <v>268</v>
      </c>
      <c r="Y54" s="176" t="s">
        <v>398</v>
      </c>
      <c r="Z54" s="175">
        <v>242</v>
      </c>
      <c r="AC54" s="176" t="s">
        <v>398</v>
      </c>
      <c r="AD54" s="175">
        <v>274</v>
      </c>
      <c r="AG54" s="176" t="s">
        <v>398</v>
      </c>
      <c r="AH54" s="175">
        <v>320</v>
      </c>
      <c r="AK54" s="176" t="s">
        <v>398</v>
      </c>
      <c r="AL54" s="175">
        <v>297</v>
      </c>
      <c r="AM54" s="218"/>
      <c r="AP54" s="176" t="s">
        <v>398</v>
      </c>
      <c r="AQ54" s="175">
        <v>300</v>
      </c>
      <c r="AT54" s="176" t="s">
        <v>398</v>
      </c>
      <c r="AU54" s="175">
        <v>386</v>
      </c>
      <c r="AX54" s="176" t="s">
        <v>398</v>
      </c>
      <c r="AY54" s="175">
        <v>426</v>
      </c>
      <c r="BB54" s="176" t="s">
        <v>398</v>
      </c>
      <c r="BC54" s="175">
        <v>383</v>
      </c>
      <c r="BF54" s="176" t="s">
        <v>398</v>
      </c>
      <c r="BG54" s="175">
        <v>364</v>
      </c>
      <c r="BJ54" s="176" t="s">
        <v>398</v>
      </c>
      <c r="BK54" s="175">
        <v>1010</v>
      </c>
      <c r="BN54" s="176" t="s">
        <v>398</v>
      </c>
      <c r="BO54" s="175">
        <v>1221</v>
      </c>
      <c r="BR54" s="176" t="s">
        <v>398</v>
      </c>
      <c r="BS54" s="175">
        <v>377</v>
      </c>
      <c r="BV54" s="176" t="s">
        <v>398</v>
      </c>
      <c r="BW54" s="175">
        <v>413</v>
      </c>
      <c r="BZ54" s="176" t="s">
        <v>398</v>
      </c>
      <c r="CA54" s="175">
        <v>434</v>
      </c>
      <c r="CD54" s="176" t="s">
        <v>398</v>
      </c>
      <c r="CE54" s="175">
        <v>429</v>
      </c>
      <c r="CH54" s="176" t="s">
        <v>398</v>
      </c>
      <c r="CI54" s="175">
        <v>512</v>
      </c>
      <c r="CL54" s="176" t="s">
        <v>398</v>
      </c>
      <c r="CM54" s="175">
        <v>487</v>
      </c>
      <c r="CQ54" s="176" t="s">
        <v>398</v>
      </c>
      <c r="CR54" s="175">
        <v>417</v>
      </c>
      <c r="CU54" s="176" t="s">
        <v>398</v>
      </c>
      <c r="CV54" s="175">
        <v>414</v>
      </c>
      <c r="CY54" s="176" t="s">
        <v>398</v>
      </c>
      <c r="CZ54" s="175">
        <v>421</v>
      </c>
      <c r="DC54" s="176" t="s">
        <v>398</v>
      </c>
      <c r="DD54" s="175">
        <v>412</v>
      </c>
      <c r="DG54" s="176" t="s">
        <v>398</v>
      </c>
      <c r="DH54" s="175">
        <v>486</v>
      </c>
      <c r="DK54" s="176" t="s">
        <v>398</v>
      </c>
      <c r="DL54" s="175">
        <v>511</v>
      </c>
      <c r="DO54" s="176" t="s">
        <v>398</v>
      </c>
      <c r="DP54" s="175">
        <v>653</v>
      </c>
      <c r="DS54" s="176" t="s">
        <v>398</v>
      </c>
      <c r="DT54" s="175">
        <v>677</v>
      </c>
      <c r="DW54" s="176" t="s">
        <v>398</v>
      </c>
      <c r="DX54" s="175">
        <v>724</v>
      </c>
      <c r="EA54" s="176" t="s">
        <v>398</v>
      </c>
      <c r="EB54" s="175">
        <v>878</v>
      </c>
      <c r="EE54" s="176" t="s">
        <v>398</v>
      </c>
      <c r="EF54" s="175">
        <v>955</v>
      </c>
      <c r="EI54" s="176" t="s">
        <v>398</v>
      </c>
      <c r="EJ54" s="175">
        <v>612</v>
      </c>
      <c r="EM54" s="176" t="s">
        <v>398</v>
      </c>
      <c r="EN54" s="175">
        <v>797</v>
      </c>
      <c r="EQ54" s="176" t="s">
        <v>398</v>
      </c>
      <c r="ER54" s="175">
        <v>824</v>
      </c>
      <c r="EV54" s="176" t="s">
        <v>398</v>
      </c>
      <c r="EW54" s="175">
        <v>552</v>
      </c>
      <c r="EZ54" s="176" t="s">
        <v>398</v>
      </c>
      <c r="FA54" s="175">
        <v>352</v>
      </c>
      <c r="FE54" s="176" t="s">
        <v>398</v>
      </c>
      <c r="FF54" s="175">
        <v>399</v>
      </c>
      <c r="FI54" s="176" t="s">
        <v>398</v>
      </c>
      <c r="FJ54" s="175">
        <v>437</v>
      </c>
      <c r="FM54" s="176" t="s">
        <v>398</v>
      </c>
      <c r="FN54" s="175">
        <v>379</v>
      </c>
      <c r="FQ54" s="176" t="s">
        <v>398</v>
      </c>
      <c r="FR54" s="175">
        <v>629</v>
      </c>
      <c r="FU54" s="176" t="s">
        <v>398</v>
      </c>
      <c r="FV54" s="175">
        <v>616</v>
      </c>
      <c r="FY54" s="176" t="s">
        <v>398</v>
      </c>
      <c r="FZ54" s="175">
        <v>811</v>
      </c>
      <c r="GC54" s="176" t="s">
        <v>398</v>
      </c>
      <c r="GD54" s="175">
        <v>771</v>
      </c>
      <c r="GH54" s="176" t="s">
        <v>398</v>
      </c>
      <c r="GI54" s="175">
        <v>841</v>
      </c>
      <c r="GM54" s="176" t="s">
        <v>398</v>
      </c>
      <c r="GN54" s="175">
        <v>480</v>
      </c>
      <c r="GQ54" s="176" t="s">
        <v>398</v>
      </c>
      <c r="GR54" s="175">
        <v>331</v>
      </c>
      <c r="GU54" s="176" t="s">
        <v>398</v>
      </c>
      <c r="GV54" s="175">
        <v>360</v>
      </c>
      <c r="GY54" s="176" t="s">
        <v>398</v>
      </c>
      <c r="GZ54" s="175">
        <v>464</v>
      </c>
      <c r="HC54" s="176" t="s">
        <v>398</v>
      </c>
      <c r="HD54" s="175">
        <v>444</v>
      </c>
      <c r="HH54" s="176" t="s">
        <v>398</v>
      </c>
      <c r="HI54" s="175">
        <v>414</v>
      </c>
      <c r="HL54" s="176" t="s">
        <v>398</v>
      </c>
      <c r="HM54" s="175">
        <v>522</v>
      </c>
      <c r="HP54" s="176" t="s">
        <v>398</v>
      </c>
      <c r="HQ54" s="175">
        <v>573</v>
      </c>
      <c r="HU54" s="176" t="s">
        <v>398</v>
      </c>
      <c r="HV54" s="175">
        <v>537</v>
      </c>
      <c r="HY54" s="176" t="s">
        <v>398</v>
      </c>
      <c r="HZ54" s="175">
        <v>286</v>
      </c>
      <c r="IC54" s="176" t="s">
        <v>398</v>
      </c>
      <c r="ID54" s="175">
        <v>358</v>
      </c>
      <c r="IG54" s="176" t="s">
        <v>398</v>
      </c>
      <c r="IH54" s="175">
        <v>425</v>
      </c>
      <c r="IK54" s="176" t="s">
        <v>398</v>
      </c>
      <c r="IL54" s="175">
        <v>435</v>
      </c>
      <c r="IO54" s="176" t="s">
        <v>398</v>
      </c>
      <c r="IP54" s="175">
        <v>384</v>
      </c>
      <c r="IS54" s="176" t="s">
        <v>398</v>
      </c>
      <c r="IT54" s="176">
        <v>183</v>
      </c>
    </row>
    <row r="55" spans="1:254" s="208" customFormat="1" ht="13.8" x14ac:dyDescent="0.3">
      <c r="B55" s="159"/>
      <c r="C55" s="26"/>
      <c r="D55" s="26"/>
      <c r="E55" s="208" t="s">
        <v>394</v>
      </c>
      <c r="F55" s="191">
        <f>(F52-F53)/F54</f>
        <v>0.3539325842696629</v>
      </c>
      <c r="G55" s="26"/>
      <c r="H55" s="26"/>
      <c r="I55" s="208" t="s">
        <v>394</v>
      </c>
      <c r="J55" s="191">
        <f>(J52-J53)/J54</f>
        <v>0</v>
      </c>
      <c r="M55" s="208" t="s">
        <v>394</v>
      </c>
      <c r="N55" s="191">
        <f>(N52-N53)/N54</f>
        <v>0.27649769585253459</v>
      </c>
      <c r="Q55" s="208" t="s">
        <v>394</v>
      </c>
      <c r="R55" s="191">
        <f>(R52-R53)/R54</f>
        <v>0.17796610169491525</v>
      </c>
      <c r="U55" s="208" t="s">
        <v>394</v>
      </c>
      <c r="V55" s="191">
        <f>(V52-V53)/V54</f>
        <v>0.30597014925373134</v>
      </c>
      <c r="Y55" s="208" t="s">
        <v>394</v>
      </c>
      <c r="Z55" s="191">
        <f>(Z52-Z53)/Z54</f>
        <v>0.27272727272727271</v>
      </c>
      <c r="AC55" s="208" t="s">
        <v>394</v>
      </c>
      <c r="AD55" s="191">
        <f>(AD52-AD53)/AD54</f>
        <v>0.35036496350364965</v>
      </c>
      <c r="AG55" s="208" t="s">
        <v>394</v>
      </c>
      <c r="AH55" s="191">
        <f>(AH52-AH53)/AH54</f>
        <v>0.4</v>
      </c>
      <c r="AK55" s="208" t="s">
        <v>394</v>
      </c>
      <c r="AL55" s="191">
        <f>(AL52-AL53)/AL54</f>
        <v>0.44781144781144783</v>
      </c>
      <c r="AM55" s="126"/>
      <c r="AP55" s="208" t="s">
        <v>394</v>
      </c>
      <c r="AQ55" s="191">
        <f>(AQ52-AQ53)/AQ54</f>
        <v>0.38</v>
      </c>
      <c r="AT55" s="208" t="s">
        <v>394</v>
      </c>
      <c r="AU55" s="191">
        <f>(AU52-AU53)/AU54</f>
        <v>0.44559585492227977</v>
      </c>
      <c r="AX55" s="208" t="s">
        <v>394</v>
      </c>
      <c r="AY55" s="191">
        <f>(AY52-AY53)/AY54</f>
        <v>0.42018779342723006</v>
      </c>
      <c r="BB55" s="208" t="s">
        <v>394</v>
      </c>
      <c r="BC55" s="191">
        <f>(BC52-BC53)/BC54</f>
        <v>0.391644908616188</v>
      </c>
      <c r="BF55" s="208" t="s">
        <v>394</v>
      </c>
      <c r="BG55" s="191">
        <f>(BG52-BG53)/BG54</f>
        <v>0.16758241758241757</v>
      </c>
      <c r="BJ55" s="208" t="s">
        <v>394</v>
      </c>
      <c r="BK55" s="191">
        <f>(BK52-BK53)/BK54</f>
        <v>0.98613861386138613</v>
      </c>
      <c r="BN55" s="208" t="s">
        <v>394</v>
      </c>
      <c r="BO55" s="191">
        <f>(BO52-BO53)/BO54</f>
        <v>0.99754299754299758</v>
      </c>
      <c r="BR55" s="208" t="s">
        <v>394</v>
      </c>
      <c r="BS55" s="191">
        <f>(BS52-BS53)/BS54</f>
        <v>8.2228116710875335E-2</v>
      </c>
      <c r="BV55" s="208" t="s">
        <v>394</v>
      </c>
      <c r="BW55" s="191">
        <f>(BW52-BW53)/BW54</f>
        <v>6.7796610169491525E-2</v>
      </c>
      <c r="BZ55" s="208" t="s">
        <v>394</v>
      </c>
      <c r="CA55" s="191">
        <f>(CA52-CA53)/CA54</f>
        <v>0.18663594470046083</v>
      </c>
      <c r="CD55" s="208" t="s">
        <v>394</v>
      </c>
      <c r="CE55" s="191">
        <f>(CE52-CE53)/CE54</f>
        <v>0.20046620046620048</v>
      </c>
      <c r="CF55" s="26"/>
      <c r="CG55" s="26"/>
      <c r="CH55" s="208" t="s">
        <v>394</v>
      </c>
      <c r="CI55" s="191">
        <f>(CI52-CI53)/CI54</f>
        <v>0.275390625</v>
      </c>
      <c r="CL55" s="208" t="s">
        <v>394</v>
      </c>
      <c r="CM55" s="191">
        <f>(CM52-CM53)/CM54</f>
        <v>0.38603696098562629</v>
      </c>
      <c r="CQ55" s="208" t="s">
        <v>394</v>
      </c>
      <c r="CR55" s="191">
        <f>(CR52-CR53)/CR54</f>
        <v>0.48920863309352519</v>
      </c>
      <c r="CU55" s="208" t="s">
        <v>394</v>
      </c>
      <c r="CV55" s="191">
        <f>(CV52-CV53)/CV54</f>
        <v>0.62077294685990336</v>
      </c>
      <c r="CY55" s="208" t="s">
        <v>394</v>
      </c>
      <c r="CZ55" s="191">
        <f>(CZ52-CZ53)/CZ54</f>
        <v>0.46318289786223277</v>
      </c>
      <c r="DC55" s="208" t="s">
        <v>394</v>
      </c>
      <c r="DD55" s="191">
        <f>(DD52-DD53)/DD54</f>
        <v>0.45873786407766992</v>
      </c>
      <c r="DG55" s="208" t="s">
        <v>394</v>
      </c>
      <c r="DH55" s="191">
        <f>(DH52-DH53)/DH54</f>
        <v>0.54938271604938271</v>
      </c>
      <c r="DK55" s="208" t="s">
        <v>394</v>
      </c>
      <c r="DL55" s="191">
        <f>(DL52-DL53)/DL54</f>
        <v>0.64187866927592951</v>
      </c>
      <c r="DO55" s="208" t="s">
        <v>394</v>
      </c>
      <c r="DP55" s="191">
        <f>(DP52-DP53)/DP54</f>
        <v>0.69065849923430322</v>
      </c>
      <c r="DS55" s="208" t="s">
        <v>394</v>
      </c>
      <c r="DT55" s="191">
        <f>(DT52-DT53)/DT54</f>
        <v>0.67799113737075334</v>
      </c>
      <c r="DW55" s="208" t="s">
        <v>394</v>
      </c>
      <c r="DX55" s="191">
        <f>(DX52-DX53)/DX54</f>
        <v>0.79696132596685088</v>
      </c>
      <c r="EA55" s="208" t="s">
        <v>394</v>
      </c>
      <c r="EB55" s="191">
        <f>(EB52-EB53)/EB54</f>
        <v>0.91230068337129844</v>
      </c>
      <c r="EE55" s="208" t="s">
        <v>394</v>
      </c>
      <c r="EF55" s="191">
        <f>(EF52-EF53)/EF54</f>
        <v>0.94659685863874343</v>
      </c>
      <c r="EI55" s="208" t="s">
        <v>394</v>
      </c>
      <c r="EJ55" s="191">
        <f>(EJ52-EJ53)/EJ54</f>
        <v>0.20915032679738563</v>
      </c>
      <c r="EM55" s="208" t="s">
        <v>394</v>
      </c>
      <c r="EN55" s="191">
        <f>(EN52-EN53)/EN54</f>
        <v>0.30489335006273527</v>
      </c>
      <c r="EQ55" s="208" t="s">
        <v>394</v>
      </c>
      <c r="ER55" s="191">
        <f>(ER52-ER53)/ER54</f>
        <v>0.54247572815533984</v>
      </c>
      <c r="ES55" s="26"/>
      <c r="EV55" s="208" t="s">
        <v>394</v>
      </c>
      <c r="EW55" s="191">
        <f>(EW52-EW53)/EW54</f>
        <v>0.875</v>
      </c>
      <c r="EZ55" s="208" t="s">
        <v>394</v>
      </c>
      <c r="FA55" s="191">
        <f>(FA52-FA53)/FA54</f>
        <v>0.54545454545454541</v>
      </c>
      <c r="FB55" s="26"/>
      <c r="FC55" s="26"/>
      <c r="FD55" s="26"/>
      <c r="FE55" s="208" t="s">
        <v>394</v>
      </c>
      <c r="FF55" s="191">
        <f>(FF52-FF53)/FF54</f>
        <v>0.59649122807017541</v>
      </c>
      <c r="FG55" s="26"/>
      <c r="FH55" s="26"/>
      <c r="FI55" s="208" t="s">
        <v>394</v>
      </c>
      <c r="FJ55" s="191">
        <f>(FJ52-FJ53)/FJ54</f>
        <v>0.71624713958810071</v>
      </c>
      <c r="FK55" s="26"/>
      <c r="FL55" s="26"/>
      <c r="FM55" s="208" t="s">
        <v>394</v>
      </c>
      <c r="FN55" s="191">
        <f>(FN52-FN53)/FN54</f>
        <v>0.79947229551451182</v>
      </c>
      <c r="FO55" s="26"/>
      <c r="FP55" s="26"/>
      <c r="FQ55" s="208" t="s">
        <v>394</v>
      </c>
      <c r="FR55" s="191">
        <f>(FR52-FR53)/FR54</f>
        <v>0.32591414944356123</v>
      </c>
      <c r="FS55" s="26"/>
      <c r="FT55" s="26"/>
      <c r="FU55" s="208" t="s">
        <v>394</v>
      </c>
      <c r="FV55" s="191">
        <f>(FV52-FV53)/FV54</f>
        <v>0.3457792207792208</v>
      </c>
      <c r="FW55" s="26"/>
      <c r="FX55" s="26"/>
      <c r="FY55" s="208" t="s">
        <v>394</v>
      </c>
      <c r="FZ55" s="191">
        <f>(FZ52-FZ53)/FZ54</f>
        <v>0.39334155363748458</v>
      </c>
      <c r="GA55" s="26"/>
      <c r="GB55" s="26"/>
      <c r="GC55" s="208" t="s">
        <v>394</v>
      </c>
      <c r="GD55" s="191">
        <f>(GD52-GD53)/GD54</f>
        <v>0.4993514915693904</v>
      </c>
      <c r="GH55" s="208" t="s">
        <v>394</v>
      </c>
      <c r="GI55" s="191">
        <f>(GI52-GI53)/GI54</f>
        <v>0.59571938168846617</v>
      </c>
      <c r="GJ55" s="26"/>
      <c r="GM55" s="208" t="s">
        <v>394</v>
      </c>
      <c r="GN55" s="191">
        <f>(GN52-GN53)/GN54</f>
        <v>0.67083333333333328</v>
      </c>
      <c r="GQ55" s="208" t="s">
        <v>394</v>
      </c>
      <c r="GR55" s="191">
        <f>(GR52-GR53)/GR54</f>
        <v>3.0211480362537764E-3</v>
      </c>
      <c r="GS55" s="26"/>
      <c r="GT55" s="26"/>
      <c r="GU55" s="208" t="s">
        <v>394</v>
      </c>
      <c r="GV55" s="191">
        <f>(GV52-GV53)/GV54</f>
        <v>0.2</v>
      </c>
      <c r="GY55" s="208" t="s">
        <v>394</v>
      </c>
      <c r="GZ55" s="191">
        <f>(GZ52-GZ53)/GZ54</f>
        <v>0.40948275862068967</v>
      </c>
      <c r="HC55" s="208" t="s">
        <v>394</v>
      </c>
      <c r="HD55" s="191">
        <f>(HD52-HD53)/HD54</f>
        <v>0.536036036036036</v>
      </c>
      <c r="HE55" s="26"/>
      <c r="HH55" s="208" t="s">
        <v>394</v>
      </c>
      <c r="HI55" s="191">
        <f>(HI52-HI53)/HI54</f>
        <v>4.1062801932367152E-2</v>
      </c>
      <c r="HL55" s="208" t="s">
        <v>394</v>
      </c>
      <c r="HM55" s="191">
        <f>(HM52-HM53)/HM54</f>
        <v>0.66283524904214564</v>
      </c>
      <c r="HP55" s="208" t="s">
        <v>394</v>
      </c>
      <c r="HQ55" s="191">
        <f>(HQ52-HQ53)/HQ54</f>
        <v>0.2356020942408377</v>
      </c>
      <c r="HR55" s="26"/>
      <c r="HU55" s="208" t="s">
        <v>394</v>
      </c>
      <c r="HV55" s="191">
        <f>(HV52-HV53)/HV54</f>
        <v>0.42644320297951582</v>
      </c>
      <c r="HY55" s="208" t="s">
        <v>394</v>
      </c>
      <c r="HZ55" s="191">
        <f>(HZ52-HZ53)/HZ54</f>
        <v>0.15384615384615385</v>
      </c>
      <c r="IC55" s="208" t="s">
        <v>394</v>
      </c>
      <c r="ID55" s="191">
        <f>(ID52-ID53)/ID54</f>
        <v>0.67597765363128492</v>
      </c>
      <c r="IG55" s="208" t="s">
        <v>394</v>
      </c>
      <c r="IH55" s="191">
        <f>(IH52-IH53)/IH54</f>
        <v>0.96470588235294119</v>
      </c>
      <c r="IK55" s="208" t="s">
        <v>394</v>
      </c>
      <c r="IL55" s="191">
        <f>(IL52-IL53)/IL54</f>
        <v>0.81609195402298851</v>
      </c>
      <c r="IO55" s="208" t="s">
        <v>394</v>
      </c>
      <c r="IP55" s="191">
        <f>(IP52-IP53)/IP54</f>
        <v>0.40625</v>
      </c>
      <c r="IS55" s="208" t="s">
        <v>394</v>
      </c>
      <c r="IT55" s="26">
        <f>(IT52-IT53)/IT54</f>
        <v>0.16393442622950818</v>
      </c>
    </row>
    <row r="56" spans="1:254" s="56" customFormat="1" ht="13.8" x14ac:dyDescent="0.3">
      <c r="A56" s="56" t="s">
        <v>399</v>
      </c>
      <c r="B56" s="195"/>
      <c r="E56" s="56" t="s">
        <v>400</v>
      </c>
      <c r="F56" s="196">
        <f>ROUND(F44*0.99,0)</f>
        <v>3843</v>
      </c>
      <c r="I56" s="56" t="s">
        <v>400</v>
      </c>
      <c r="J56" s="196">
        <f>ROUND(J44*0.99,0)</f>
        <v>4241</v>
      </c>
      <c r="M56" s="56" t="s">
        <v>400</v>
      </c>
      <c r="N56" s="196">
        <f>ROUND(N44*0.99,0)</f>
        <v>4932</v>
      </c>
      <c r="O56" s="194"/>
      <c r="P56" s="194"/>
      <c r="Q56" s="56" t="s">
        <v>400</v>
      </c>
      <c r="R56" s="196">
        <f>ROUND(R44*0.99,0)</f>
        <v>5213</v>
      </c>
      <c r="U56" s="56" t="s">
        <v>400</v>
      </c>
      <c r="V56" s="196">
        <f>ROUND(V44*0.99,0)</f>
        <v>5258</v>
      </c>
      <c r="Y56" s="56" t="s">
        <v>400</v>
      </c>
      <c r="Z56" s="196">
        <f>ROUND(Z44*0.99,0)</f>
        <v>5305</v>
      </c>
      <c r="AC56" s="56" t="s">
        <v>400</v>
      </c>
      <c r="AD56" s="196">
        <f>ROUND(AD44*0.99,0)</f>
        <v>6084</v>
      </c>
      <c r="AG56" s="56" t="s">
        <v>400</v>
      </c>
      <c r="AH56" s="196">
        <f>ROUND(AH44*0.99,0)</f>
        <v>6248</v>
      </c>
      <c r="AK56" s="56" t="s">
        <v>400</v>
      </c>
      <c r="AL56" s="196">
        <f>ROUND(AL44*0.99,0)</f>
        <v>6577</v>
      </c>
      <c r="AM56" s="220"/>
      <c r="AP56" s="56" t="s">
        <v>400</v>
      </c>
      <c r="AQ56" s="196">
        <f>ROUND(AQ44*0.99,0)</f>
        <v>7077</v>
      </c>
      <c r="AT56" s="56" t="s">
        <v>400</v>
      </c>
      <c r="AU56" s="196">
        <f>ROUND(AU44*0.99,0)</f>
        <v>7480</v>
      </c>
      <c r="AX56" s="56" t="s">
        <v>400</v>
      </c>
      <c r="AY56" s="196">
        <f>ROUND(AY44*0.99,0)</f>
        <v>8306</v>
      </c>
      <c r="BB56" s="56" t="s">
        <v>400</v>
      </c>
      <c r="BC56" s="196">
        <f>ROUND(BC44*0.99,0)</f>
        <v>7293</v>
      </c>
      <c r="BF56" s="56" t="s">
        <v>400</v>
      </c>
      <c r="BG56" s="196">
        <f>ROUND(BG44*0.99,0)</f>
        <v>7461</v>
      </c>
      <c r="BJ56" s="56" t="s">
        <v>400</v>
      </c>
      <c r="BK56" s="196">
        <f>ROUND(BK44*0.99,0)</f>
        <v>7300</v>
      </c>
      <c r="BN56" s="56" t="s">
        <v>400</v>
      </c>
      <c r="BO56" s="196">
        <f>ROUND(BO44*0.99,0)</f>
        <v>8200</v>
      </c>
      <c r="BR56" s="56" t="s">
        <v>400</v>
      </c>
      <c r="BS56" s="196">
        <f>ROUND(BS44*0.99,0)</f>
        <v>8075</v>
      </c>
      <c r="BV56" s="56" t="s">
        <v>400</v>
      </c>
      <c r="BW56" s="196">
        <f>ROUND(BW44*0.99,0)</f>
        <v>8798</v>
      </c>
      <c r="BZ56" s="56" t="s">
        <v>400</v>
      </c>
      <c r="CA56" s="196">
        <f>ROUND(CA44*0.99,0)</f>
        <v>8715</v>
      </c>
      <c r="CD56" s="56" t="s">
        <v>400</v>
      </c>
      <c r="CE56" s="196">
        <f>ROUND(CE44*0.99,0)</f>
        <v>8994</v>
      </c>
      <c r="CH56" s="56" t="s">
        <v>400</v>
      </c>
      <c r="CI56" s="196">
        <f>ROUND(CI44*0.99,0)</f>
        <v>9584</v>
      </c>
      <c r="CL56" s="56" t="s">
        <v>400</v>
      </c>
      <c r="CM56" s="196">
        <f>ROUND(CM44*0.99,0)</f>
        <v>10200</v>
      </c>
      <c r="CQ56" s="56" t="s">
        <v>400</v>
      </c>
      <c r="CR56" s="196">
        <f>ROUND(CR44*0.99,0)</f>
        <v>8107</v>
      </c>
      <c r="CU56" s="56" t="s">
        <v>400</v>
      </c>
      <c r="CV56" s="196">
        <f>ROUND(CV44*0.99,0)</f>
        <v>7628</v>
      </c>
      <c r="CY56" s="56" t="s">
        <v>400</v>
      </c>
      <c r="CZ56" s="196">
        <f>ROUND(CZ44*0.99,0)</f>
        <v>7894</v>
      </c>
      <c r="DC56" s="56" t="s">
        <v>400</v>
      </c>
      <c r="DD56" s="196">
        <f>ROUND(DD44*0.99,0)</f>
        <v>8245</v>
      </c>
      <c r="DG56" s="56" t="s">
        <v>400</v>
      </c>
      <c r="DH56" s="196">
        <f>ROUND(DH44*0.99,0)</f>
        <v>9656</v>
      </c>
      <c r="DK56" s="56" t="s">
        <v>400</v>
      </c>
      <c r="DL56" s="196">
        <f>ROUND(DL44*0.99,0)</f>
        <v>9224</v>
      </c>
      <c r="DO56" s="56" t="s">
        <v>400</v>
      </c>
      <c r="DP56" s="196">
        <f>ROUND(DP44*0.99,0)</f>
        <v>10878</v>
      </c>
      <c r="DS56" s="56" t="s">
        <v>400</v>
      </c>
      <c r="DT56" s="196">
        <f>ROUND(DT44*0.99,0)</f>
        <v>11961</v>
      </c>
      <c r="DW56" s="56" t="s">
        <v>400</v>
      </c>
      <c r="DX56" s="196">
        <f>ROUND(DX44*0.99,0)</f>
        <v>12227</v>
      </c>
      <c r="EA56" s="56" t="s">
        <v>400</v>
      </c>
      <c r="EB56" s="196">
        <f>ROUND(EB44*0.99,0)</f>
        <v>13842</v>
      </c>
      <c r="EE56" s="56" t="s">
        <v>400</v>
      </c>
      <c r="EF56" s="196">
        <f>ROUND(EF44*0.99,0)</f>
        <v>15523</v>
      </c>
      <c r="EI56" s="56" t="s">
        <v>400</v>
      </c>
      <c r="EJ56" s="196">
        <f>ROUND(EJ44*0.99,0)</f>
        <v>16126</v>
      </c>
      <c r="EM56" s="56" t="s">
        <v>400</v>
      </c>
      <c r="EN56" s="196">
        <f>ROUND(EN44*0.99,0)</f>
        <v>19466</v>
      </c>
      <c r="EQ56" s="56" t="s">
        <v>400</v>
      </c>
      <c r="ER56" s="196">
        <f>ROUND(ER44*0.99,0)</f>
        <v>19425</v>
      </c>
      <c r="EV56" s="56" t="s">
        <v>400</v>
      </c>
      <c r="EW56" s="196">
        <f>ROUND(EW44*0.99,0)</f>
        <v>12749</v>
      </c>
      <c r="EZ56" s="56" t="s">
        <v>400</v>
      </c>
      <c r="FA56" s="196">
        <f>ROUND(FA44*0.99,0)</f>
        <v>10958</v>
      </c>
      <c r="FE56" s="56" t="s">
        <v>400</v>
      </c>
      <c r="FF56" s="196">
        <f>ROUND(FF44*0.99,0)</f>
        <v>12656</v>
      </c>
      <c r="FI56" s="56" t="s">
        <v>400</v>
      </c>
      <c r="FJ56" s="196">
        <f>ROUND(FJ44*0.99,0)</f>
        <v>13463</v>
      </c>
      <c r="FM56" s="56" t="s">
        <v>400</v>
      </c>
      <c r="FN56" s="196">
        <f>ROUND(FN44*0.99,0)</f>
        <v>11676</v>
      </c>
      <c r="FQ56" s="56" t="s">
        <v>400</v>
      </c>
      <c r="FR56" s="196">
        <f>ROUND(FR44*0.99,0)</f>
        <v>13838</v>
      </c>
      <c r="FU56" s="56" t="s">
        <v>400</v>
      </c>
      <c r="FV56" s="196">
        <f>ROUND(FV44*0.99,0)</f>
        <v>14054</v>
      </c>
      <c r="FY56" s="56" t="s">
        <v>400</v>
      </c>
      <c r="FZ56" s="196">
        <f>ROUND(FZ44*0.99,0)</f>
        <v>16285</v>
      </c>
      <c r="GC56" s="56" t="s">
        <v>400</v>
      </c>
      <c r="GD56" s="196">
        <f>ROUND(GD44*0.99,0)</f>
        <v>16468</v>
      </c>
      <c r="GH56" s="56" t="s">
        <v>400</v>
      </c>
      <c r="GI56" s="196">
        <f>ROUND(GI44*0.99,0)</f>
        <v>17481</v>
      </c>
      <c r="GM56" s="56" t="s">
        <v>400</v>
      </c>
      <c r="GN56" s="196">
        <f>ROUND(GN44*0.99,0)</f>
        <v>12299</v>
      </c>
      <c r="GQ56" s="56" t="s">
        <v>400</v>
      </c>
      <c r="GR56" s="196">
        <f>ROUND(GR44*0.99,0)</f>
        <v>10839</v>
      </c>
      <c r="GU56" s="56" t="s">
        <v>400</v>
      </c>
      <c r="GV56" s="196">
        <f>ROUND(GV44*0.99,0)</f>
        <v>11935</v>
      </c>
      <c r="GY56" s="56" t="s">
        <v>400</v>
      </c>
      <c r="GZ56" s="196">
        <f>ROUND(GZ44*0.99,0)</f>
        <v>14344</v>
      </c>
      <c r="HC56" s="56" t="s">
        <v>400</v>
      </c>
      <c r="HD56" s="196">
        <f>ROUND(HD44*0.99,0)</f>
        <v>13964</v>
      </c>
      <c r="HH56" s="56" t="s">
        <v>400</v>
      </c>
      <c r="HI56" s="196">
        <f>ROUND(HI44*0.99,0)</f>
        <v>16194</v>
      </c>
      <c r="HL56" s="56" t="s">
        <v>400</v>
      </c>
      <c r="HM56" s="196">
        <f>ROUND(HM44*0.99,0)</f>
        <v>16337</v>
      </c>
      <c r="HP56" s="56" t="s">
        <v>400</v>
      </c>
      <c r="HQ56" s="196">
        <f>ROUND(HQ44*0.99,0)</f>
        <v>18320</v>
      </c>
      <c r="HU56" s="56" t="s">
        <v>400</v>
      </c>
      <c r="HV56" s="196">
        <f>ROUND(HV46*0.99,0)</f>
        <v>16567</v>
      </c>
      <c r="HY56" s="56" t="s">
        <v>400</v>
      </c>
      <c r="HZ56" s="196">
        <f>ROUND(HZ46*0.99,0)</f>
        <v>11931</v>
      </c>
      <c r="IC56" s="56" t="s">
        <v>400</v>
      </c>
      <c r="ID56" s="196">
        <f>ROUND(ID46*0.99,0)</f>
        <v>13485</v>
      </c>
      <c r="IG56" s="56" t="s">
        <v>400</v>
      </c>
      <c r="IH56" s="196">
        <f>ROUND(IH46*0.99,0)</f>
        <v>13313</v>
      </c>
      <c r="IK56" s="56" t="s">
        <v>400</v>
      </c>
      <c r="IL56" s="196">
        <f>ROUND(IL46*0.99,0)</f>
        <v>13655</v>
      </c>
      <c r="IO56" s="56" t="s">
        <v>400</v>
      </c>
      <c r="IP56" s="196">
        <f>ROUND(IP46*0.99,0)</f>
        <v>15002</v>
      </c>
      <c r="IS56" s="56" t="s">
        <v>400</v>
      </c>
      <c r="IT56" s="56">
        <f>ROUND(IT46*0.99,0)</f>
        <v>9730</v>
      </c>
    </row>
    <row r="57" spans="1:254" s="197" customFormat="1" ht="13.8" x14ac:dyDescent="0.3">
      <c r="B57" s="198"/>
      <c r="E57" s="197" t="s">
        <v>391</v>
      </c>
      <c r="F57" s="199">
        <v>3832</v>
      </c>
      <c r="I57" s="197" t="s">
        <v>391</v>
      </c>
      <c r="J57" s="199">
        <v>4226</v>
      </c>
      <c r="M57" s="197" t="s">
        <v>391</v>
      </c>
      <c r="N57" s="199">
        <v>4925</v>
      </c>
      <c r="Q57" s="197" t="s">
        <v>391</v>
      </c>
      <c r="R57" s="199">
        <v>5198</v>
      </c>
      <c r="U57" s="197" t="s">
        <v>391</v>
      </c>
      <c r="V57" s="199">
        <v>5229</v>
      </c>
      <c r="Y57" s="197" t="s">
        <v>391</v>
      </c>
      <c r="Z57" s="199">
        <v>5302</v>
      </c>
      <c r="AC57" s="197" t="s">
        <v>391</v>
      </c>
      <c r="AD57" s="199">
        <v>6075</v>
      </c>
      <c r="AG57" s="197" t="s">
        <v>391</v>
      </c>
      <c r="AH57" s="199">
        <v>6239</v>
      </c>
      <c r="AK57" s="197" t="s">
        <v>391</v>
      </c>
      <c r="AL57" s="199">
        <v>6571</v>
      </c>
      <c r="AM57" s="221"/>
      <c r="AP57" s="197" t="s">
        <v>391</v>
      </c>
      <c r="AQ57" s="199">
        <v>7062</v>
      </c>
      <c r="AT57" s="197" t="s">
        <v>391</v>
      </c>
      <c r="AU57" s="199">
        <v>7463</v>
      </c>
      <c r="AX57" s="197" t="s">
        <v>391</v>
      </c>
      <c r="AY57" s="199">
        <v>8301</v>
      </c>
      <c r="BB57" s="197" t="s">
        <v>391</v>
      </c>
      <c r="BC57" s="199">
        <v>7293</v>
      </c>
      <c r="BF57" s="197" t="s">
        <v>391</v>
      </c>
      <c r="BG57" s="199">
        <v>7440</v>
      </c>
      <c r="BJ57" s="197" t="s">
        <v>391</v>
      </c>
      <c r="BK57" s="199">
        <v>7261</v>
      </c>
      <c r="BN57" s="197" t="s">
        <v>391</v>
      </c>
      <c r="BO57" s="199">
        <v>8180</v>
      </c>
      <c r="BR57" s="197" t="s">
        <v>391</v>
      </c>
      <c r="BS57" s="199">
        <v>8042</v>
      </c>
      <c r="BV57" s="197" t="s">
        <v>391</v>
      </c>
      <c r="BW57" s="199">
        <v>8796</v>
      </c>
      <c r="BZ57" s="197" t="s">
        <v>391</v>
      </c>
      <c r="CA57" s="199">
        <v>8697</v>
      </c>
      <c r="CD57" s="197" t="s">
        <v>391</v>
      </c>
      <c r="CE57" s="199">
        <v>8968</v>
      </c>
      <c r="CH57" s="197" t="s">
        <v>391</v>
      </c>
      <c r="CI57" s="199">
        <v>9562</v>
      </c>
      <c r="CL57" s="197" t="s">
        <v>391</v>
      </c>
      <c r="CM57" s="199">
        <v>10163</v>
      </c>
      <c r="CQ57" s="197" t="s">
        <v>391</v>
      </c>
      <c r="CR57" s="199">
        <v>8079</v>
      </c>
      <c r="CU57" s="197" t="s">
        <v>391</v>
      </c>
      <c r="CV57" s="199">
        <v>7619</v>
      </c>
      <c r="CY57" s="197" t="s">
        <v>391</v>
      </c>
      <c r="CZ57" s="199">
        <v>7860</v>
      </c>
      <c r="DC57" s="197" t="s">
        <v>391</v>
      </c>
      <c r="DD57" s="199">
        <v>8224</v>
      </c>
      <c r="DG57" s="197" t="s">
        <v>391</v>
      </c>
      <c r="DH57" s="199">
        <v>9622</v>
      </c>
      <c r="DK57" s="197" t="s">
        <v>391</v>
      </c>
      <c r="DL57" s="199">
        <v>9221</v>
      </c>
      <c r="DO57" s="197" t="s">
        <v>391</v>
      </c>
      <c r="DP57" s="199">
        <v>10816</v>
      </c>
      <c r="DS57" s="197" t="s">
        <v>391</v>
      </c>
      <c r="DT57" s="199">
        <v>11955</v>
      </c>
      <c r="DW57" s="197" t="s">
        <v>391</v>
      </c>
      <c r="DX57" s="199">
        <v>12168</v>
      </c>
      <c r="EA57" s="197" t="s">
        <v>391</v>
      </c>
      <c r="EB57" s="199">
        <v>13814</v>
      </c>
      <c r="EE57" s="197" t="s">
        <v>391</v>
      </c>
      <c r="EF57" s="199">
        <v>15508</v>
      </c>
      <c r="EI57" s="197" t="s">
        <v>391</v>
      </c>
      <c r="EJ57" s="199">
        <v>16079</v>
      </c>
      <c r="EM57" s="197" t="s">
        <v>391</v>
      </c>
      <c r="EN57" s="199">
        <v>19429</v>
      </c>
      <c r="EQ57" s="197" t="s">
        <v>391</v>
      </c>
      <c r="ER57" s="199">
        <v>19357</v>
      </c>
      <c r="EV57" s="197" t="s">
        <v>391</v>
      </c>
      <c r="EW57" s="199">
        <v>12683</v>
      </c>
      <c r="EZ57" s="197" t="s">
        <v>391</v>
      </c>
      <c r="FA57" s="199">
        <v>10934</v>
      </c>
      <c r="FE57" s="197" t="s">
        <v>391</v>
      </c>
      <c r="FF57" s="199">
        <v>12622</v>
      </c>
      <c r="FI57" s="197" t="s">
        <v>391</v>
      </c>
      <c r="FJ57" s="199">
        <v>13430</v>
      </c>
      <c r="FM57" s="197" t="s">
        <v>391</v>
      </c>
      <c r="FN57" s="199">
        <v>11620</v>
      </c>
      <c r="FQ57" s="197" t="s">
        <v>391</v>
      </c>
      <c r="FR57" s="199">
        <v>13801</v>
      </c>
      <c r="FU57" s="197" t="s">
        <v>391</v>
      </c>
      <c r="FV57" s="199">
        <v>14024</v>
      </c>
      <c r="FY57" s="197" t="s">
        <v>391</v>
      </c>
      <c r="FZ57" s="199">
        <v>16258</v>
      </c>
      <c r="GC57" s="197" t="s">
        <v>391</v>
      </c>
      <c r="GD57" s="199">
        <v>16401</v>
      </c>
      <c r="GH57" s="197" t="s">
        <v>391</v>
      </c>
      <c r="GI57" s="199">
        <v>17427</v>
      </c>
      <c r="GM57" s="197" t="s">
        <v>391</v>
      </c>
      <c r="GN57" s="199">
        <v>12140</v>
      </c>
      <c r="GQ57" s="197" t="s">
        <v>391</v>
      </c>
      <c r="GR57" s="199">
        <v>10694</v>
      </c>
      <c r="GU57" s="197" t="s">
        <v>391</v>
      </c>
      <c r="GV57" s="199">
        <v>11744</v>
      </c>
      <c r="GY57" s="197" t="s">
        <v>391</v>
      </c>
      <c r="GZ57" s="199">
        <v>14079</v>
      </c>
      <c r="HC57" s="197" t="s">
        <v>391</v>
      </c>
      <c r="HD57" s="199">
        <v>13685</v>
      </c>
      <c r="HH57" s="197" t="s">
        <v>391</v>
      </c>
      <c r="HI57" s="199">
        <v>16167</v>
      </c>
      <c r="HL57" s="197" t="s">
        <v>391</v>
      </c>
      <c r="HM57" s="199">
        <v>16319</v>
      </c>
      <c r="HP57" s="197" t="s">
        <v>391</v>
      </c>
      <c r="HQ57" s="199">
        <v>17987</v>
      </c>
      <c r="HU57" s="197" t="s">
        <v>391</v>
      </c>
      <c r="HV57" s="199">
        <v>16245</v>
      </c>
      <c r="HY57" s="197" t="s">
        <v>391</v>
      </c>
      <c r="HZ57" s="199">
        <v>11876</v>
      </c>
      <c r="IC57" s="197" t="s">
        <v>391</v>
      </c>
      <c r="ID57" s="199">
        <v>13385</v>
      </c>
      <c r="IG57" s="197" t="s">
        <v>391</v>
      </c>
      <c r="IH57" s="199">
        <v>13193</v>
      </c>
      <c r="IK57" s="197" t="s">
        <v>391</v>
      </c>
      <c r="IL57" s="199">
        <v>13622</v>
      </c>
      <c r="IO57" s="197" t="s">
        <v>391</v>
      </c>
      <c r="IP57" s="199">
        <v>14868</v>
      </c>
      <c r="IS57" s="197" t="s">
        <v>391</v>
      </c>
      <c r="IT57" s="197">
        <v>9598</v>
      </c>
    </row>
    <row r="58" spans="1:254" s="197" customFormat="1" ht="13.8" x14ac:dyDescent="0.3">
      <c r="B58" s="198"/>
      <c r="E58" s="197" t="s">
        <v>393</v>
      </c>
      <c r="F58" s="199">
        <v>15</v>
      </c>
      <c r="I58" s="197" t="s">
        <v>393</v>
      </c>
      <c r="J58" s="199">
        <v>20</v>
      </c>
      <c r="M58" s="197" t="s">
        <v>393</v>
      </c>
      <c r="N58" s="199">
        <v>8</v>
      </c>
      <c r="Q58" s="197" t="s">
        <v>393</v>
      </c>
      <c r="R58" s="199">
        <v>18</v>
      </c>
      <c r="U58" s="197" t="s">
        <v>393</v>
      </c>
      <c r="V58" s="199">
        <v>30</v>
      </c>
      <c r="Y58" s="197" t="s">
        <v>393</v>
      </c>
      <c r="Z58" s="199">
        <v>13</v>
      </c>
      <c r="AC58" s="197" t="s">
        <v>393</v>
      </c>
      <c r="AD58" s="199">
        <v>18</v>
      </c>
      <c r="AG58" s="197" t="s">
        <v>393</v>
      </c>
      <c r="AH58" s="199">
        <v>15</v>
      </c>
      <c r="AK58" s="197" t="s">
        <v>393</v>
      </c>
      <c r="AL58" s="199">
        <v>13</v>
      </c>
      <c r="AM58" s="221"/>
      <c r="AP58" s="197" t="s">
        <v>393</v>
      </c>
      <c r="AQ58" s="199">
        <v>18</v>
      </c>
      <c r="AT58" s="197" t="s">
        <v>393</v>
      </c>
      <c r="AU58" s="199">
        <v>24</v>
      </c>
      <c r="AX58" s="197" t="s">
        <v>393</v>
      </c>
      <c r="AY58" s="199">
        <v>22</v>
      </c>
      <c r="BB58" s="197" t="s">
        <v>393</v>
      </c>
      <c r="BC58" s="199">
        <v>16</v>
      </c>
      <c r="BF58" s="197" t="s">
        <v>393</v>
      </c>
      <c r="BG58" s="199">
        <v>26</v>
      </c>
      <c r="BJ58" s="197" t="s">
        <v>393</v>
      </c>
      <c r="BK58" s="199">
        <v>56</v>
      </c>
      <c r="BN58" s="197" t="s">
        <v>393</v>
      </c>
      <c r="BO58" s="199">
        <v>28</v>
      </c>
      <c r="BR58" s="197" t="s">
        <v>393</v>
      </c>
      <c r="BS58" s="199">
        <v>48</v>
      </c>
      <c r="BV58" s="197" t="s">
        <v>393</v>
      </c>
      <c r="BW58" s="199">
        <v>38</v>
      </c>
      <c r="BZ58" s="197" t="s">
        <v>393</v>
      </c>
      <c r="CA58" s="199">
        <v>34</v>
      </c>
      <c r="CD58" s="197" t="s">
        <v>393</v>
      </c>
      <c r="CE58" s="199">
        <v>38</v>
      </c>
      <c r="CH58" s="197" t="s">
        <v>393</v>
      </c>
      <c r="CI58" s="199">
        <v>41</v>
      </c>
      <c r="CL58" s="197" t="s">
        <v>393</v>
      </c>
      <c r="CM58" s="199">
        <v>45</v>
      </c>
      <c r="CQ58" s="197" t="s">
        <v>393</v>
      </c>
      <c r="CR58" s="199">
        <v>39</v>
      </c>
      <c r="CU58" s="197" t="s">
        <v>393</v>
      </c>
      <c r="CV58" s="199">
        <v>28</v>
      </c>
      <c r="CY58" s="197" t="s">
        <v>393</v>
      </c>
      <c r="CZ58" s="199">
        <v>43</v>
      </c>
      <c r="DC58" s="197" t="s">
        <v>393</v>
      </c>
      <c r="DD58" s="199">
        <v>33</v>
      </c>
      <c r="DG58" s="197" t="s">
        <v>393</v>
      </c>
      <c r="DH58" s="199">
        <v>48</v>
      </c>
      <c r="DK58" s="197" t="s">
        <v>393</v>
      </c>
      <c r="DL58" s="199">
        <v>31</v>
      </c>
      <c r="DO58" s="197" t="s">
        <v>393</v>
      </c>
      <c r="DP58" s="199">
        <v>70</v>
      </c>
      <c r="DS58" s="197" t="s">
        <v>393</v>
      </c>
      <c r="DT58" s="199">
        <v>41</v>
      </c>
      <c r="DW58" s="197" t="s">
        <v>393</v>
      </c>
      <c r="DX58" s="199">
        <v>61</v>
      </c>
      <c r="EA58" s="197" t="s">
        <v>393</v>
      </c>
      <c r="EB58" s="199">
        <v>62</v>
      </c>
      <c r="EE58" s="197" t="s">
        <v>393</v>
      </c>
      <c r="EF58" s="199">
        <v>54</v>
      </c>
      <c r="EI58" s="197" t="s">
        <v>393</v>
      </c>
      <c r="EJ58" s="199">
        <v>81</v>
      </c>
      <c r="EM58" s="197" t="s">
        <v>393</v>
      </c>
      <c r="EN58" s="199">
        <v>85</v>
      </c>
      <c r="EQ58" s="197" t="s">
        <v>393</v>
      </c>
      <c r="ER58" s="199">
        <v>83</v>
      </c>
      <c r="EV58" s="197" t="s">
        <v>393</v>
      </c>
      <c r="EW58" s="199">
        <v>69</v>
      </c>
      <c r="EZ58" s="197" t="s">
        <v>393</v>
      </c>
      <c r="FA58" s="199">
        <v>67</v>
      </c>
      <c r="FE58" s="197" t="s">
        <v>393</v>
      </c>
      <c r="FF58" s="199">
        <v>78</v>
      </c>
      <c r="FI58" s="197" t="s">
        <v>393</v>
      </c>
      <c r="FJ58" s="180">
        <v>102</v>
      </c>
      <c r="FM58" s="197" t="s">
        <v>393</v>
      </c>
      <c r="FN58" s="199">
        <v>96</v>
      </c>
      <c r="FQ58" s="197" t="s">
        <v>393</v>
      </c>
      <c r="FR58" s="199">
        <v>177</v>
      </c>
      <c r="FU58" s="197" t="s">
        <v>393</v>
      </c>
      <c r="FV58" s="199">
        <v>172</v>
      </c>
      <c r="FY58" s="197" t="s">
        <v>393</v>
      </c>
      <c r="FZ58" s="199">
        <v>191</v>
      </c>
      <c r="GC58" s="197" t="s">
        <v>393</v>
      </c>
      <c r="GD58" s="199">
        <v>233</v>
      </c>
      <c r="GH58" s="197" t="s">
        <v>393</v>
      </c>
      <c r="GI58" s="199">
        <v>231</v>
      </c>
      <c r="GM58" s="197" t="s">
        <v>393</v>
      </c>
      <c r="GN58" s="199">
        <v>283</v>
      </c>
      <c r="GQ58" s="197" t="s">
        <v>393</v>
      </c>
      <c r="GR58" s="199">
        <v>254</v>
      </c>
      <c r="GU58" s="197" t="s">
        <v>393</v>
      </c>
      <c r="GV58" s="199">
        <v>312</v>
      </c>
      <c r="GY58" s="197" t="s">
        <v>393</v>
      </c>
      <c r="GZ58" s="199">
        <v>410</v>
      </c>
      <c r="HC58" s="197" t="s">
        <v>393</v>
      </c>
      <c r="HD58" s="199">
        <v>420</v>
      </c>
      <c r="HH58" s="197" t="s">
        <v>393</v>
      </c>
      <c r="HI58" s="199">
        <v>112</v>
      </c>
      <c r="HL58" s="197" t="s">
        <v>393</v>
      </c>
      <c r="HM58" s="200">
        <v>94</v>
      </c>
      <c r="HP58" s="197" t="s">
        <v>393</v>
      </c>
      <c r="HQ58" s="199">
        <v>354</v>
      </c>
      <c r="HU58" s="197" t="s">
        <v>393</v>
      </c>
      <c r="HV58" s="199">
        <v>358</v>
      </c>
      <c r="HY58" s="197" t="s">
        <v>393</v>
      </c>
      <c r="HZ58" s="199">
        <v>90</v>
      </c>
      <c r="IC58" s="197" t="s">
        <v>393</v>
      </c>
      <c r="ID58" s="199">
        <v>133</v>
      </c>
      <c r="IG58" s="197" t="s">
        <v>393</v>
      </c>
      <c r="IH58" s="199">
        <v>151</v>
      </c>
      <c r="IK58" s="197" t="s">
        <v>393</v>
      </c>
      <c r="IL58" s="199">
        <v>97</v>
      </c>
      <c r="IO58" s="197" t="s">
        <v>393</v>
      </c>
      <c r="IP58" s="199">
        <v>160</v>
      </c>
      <c r="IS58" s="197" t="s">
        <v>393</v>
      </c>
      <c r="IT58" s="197">
        <v>133</v>
      </c>
    </row>
    <row r="59" spans="1:254" s="26" customFormat="1" ht="13.8" x14ac:dyDescent="0.3">
      <c r="B59" s="201"/>
      <c r="E59" s="26" t="s">
        <v>394</v>
      </c>
      <c r="F59" s="191">
        <f>(F56-F57)/F58</f>
        <v>0.73333333333333328</v>
      </c>
      <c r="I59" s="26" t="s">
        <v>394</v>
      </c>
      <c r="J59" s="191">
        <f>(J56-J57)/J58</f>
        <v>0.75</v>
      </c>
      <c r="M59" s="26" t="s">
        <v>394</v>
      </c>
      <c r="N59" s="191">
        <f>(N56-N57)/N58</f>
        <v>0.875</v>
      </c>
      <c r="Q59" s="26" t="s">
        <v>394</v>
      </c>
      <c r="R59" s="191">
        <f>(R56-R57)/R58</f>
        <v>0.83333333333333337</v>
      </c>
      <c r="U59" s="26" t="s">
        <v>394</v>
      </c>
      <c r="V59" s="191">
        <f>(V56-V57)/V58</f>
        <v>0.96666666666666667</v>
      </c>
      <c r="Y59" s="26" t="s">
        <v>394</v>
      </c>
      <c r="Z59" s="191">
        <f>(Z56-Z57)/Z58</f>
        <v>0.23076923076923078</v>
      </c>
      <c r="AC59" s="26" t="s">
        <v>394</v>
      </c>
      <c r="AD59" s="191">
        <f>(AD56-AD57)/AD58</f>
        <v>0.5</v>
      </c>
      <c r="AG59" s="26" t="s">
        <v>394</v>
      </c>
      <c r="AH59" s="191">
        <f>(AH56-AH57)/AH58</f>
        <v>0.6</v>
      </c>
      <c r="AK59" s="26" t="s">
        <v>394</v>
      </c>
      <c r="AL59" s="191">
        <f>(AL56-AL57)/AL58</f>
        <v>0.46153846153846156</v>
      </c>
      <c r="AM59" s="222"/>
      <c r="AP59" s="26" t="s">
        <v>394</v>
      </c>
      <c r="AQ59" s="191">
        <f>(AQ56-AQ57)/AQ58</f>
        <v>0.83333333333333337</v>
      </c>
      <c r="AT59" s="26" t="s">
        <v>394</v>
      </c>
      <c r="AU59" s="191">
        <f>(AU56-AU57)/AU58</f>
        <v>0.70833333333333337</v>
      </c>
      <c r="AX59" s="26" t="s">
        <v>394</v>
      </c>
      <c r="AY59" s="191">
        <f>(AY56-AY57)/AY58</f>
        <v>0.22727272727272727</v>
      </c>
      <c r="BB59" s="26" t="s">
        <v>394</v>
      </c>
      <c r="BC59" s="191">
        <f>(BC56-BC57)/BC58</f>
        <v>0</v>
      </c>
      <c r="BF59" s="26" t="s">
        <v>394</v>
      </c>
      <c r="BG59" s="191">
        <f>(BG56-BG57)/BG58</f>
        <v>0.80769230769230771</v>
      </c>
      <c r="BJ59" s="26" t="s">
        <v>394</v>
      </c>
      <c r="BK59" s="191">
        <f>(BK56-BK57)/BK58</f>
        <v>0.6964285714285714</v>
      </c>
      <c r="BN59" s="26" t="s">
        <v>394</v>
      </c>
      <c r="BO59" s="191">
        <f>(BO56-BO57)/BO58</f>
        <v>0.7142857142857143</v>
      </c>
      <c r="BR59" s="26" t="s">
        <v>394</v>
      </c>
      <c r="BS59" s="191">
        <f>(BS56-BS57)/BS58</f>
        <v>0.6875</v>
      </c>
      <c r="BV59" s="26" t="s">
        <v>394</v>
      </c>
      <c r="BW59" s="191">
        <f>(BW56-BW57)/BW58</f>
        <v>5.2631578947368418E-2</v>
      </c>
      <c r="BZ59" s="26" t="s">
        <v>394</v>
      </c>
      <c r="CA59" s="191">
        <f>(CA56-CA57)/CA58</f>
        <v>0.52941176470588236</v>
      </c>
      <c r="CD59" s="26" t="s">
        <v>394</v>
      </c>
      <c r="CE59" s="191">
        <f>(CE56-CE57)/CE58</f>
        <v>0.68421052631578949</v>
      </c>
      <c r="CH59" s="26" t="s">
        <v>394</v>
      </c>
      <c r="CI59" s="191">
        <f>(CI56-CI57)/CI58</f>
        <v>0.53658536585365857</v>
      </c>
      <c r="CL59" s="26" t="s">
        <v>394</v>
      </c>
      <c r="CM59" s="191">
        <f>(CM56-CM57)/CM58</f>
        <v>0.82222222222222219</v>
      </c>
      <c r="CQ59" s="26" t="s">
        <v>394</v>
      </c>
      <c r="CR59" s="191">
        <f>(CR56-CR57)/CR58</f>
        <v>0.71794871794871795</v>
      </c>
      <c r="CU59" s="26" t="s">
        <v>394</v>
      </c>
      <c r="CV59" s="191">
        <f>(CV56-CV57)/CV58</f>
        <v>0.32142857142857145</v>
      </c>
      <c r="CY59" s="26" t="s">
        <v>394</v>
      </c>
      <c r="CZ59" s="191">
        <f>(CZ56-CZ57)/CZ58</f>
        <v>0.79069767441860461</v>
      </c>
      <c r="DC59" s="26" t="s">
        <v>394</v>
      </c>
      <c r="DD59" s="191">
        <f>(DD56-DD57)/DD58</f>
        <v>0.63636363636363635</v>
      </c>
      <c r="DG59" s="26" t="s">
        <v>394</v>
      </c>
      <c r="DH59" s="191">
        <f>(DH56-DH57)/DH58</f>
        <v>0.70833333333333337</v>
      </c>
      <c r="DK59" s="26" t="s">
        <v>394</v>
      </c>
      <c r="DL59" s="191">
        <f>(DL56-DL57)/DL58</f>
        <v>9.6774193548387094E-2</v>
      </c>
      <c r="DO59" s="26" t="s">
        <v>394</v>
      </c>
      <c r="DP59" s="191">
        <f>(DP56-DP57)/DP58</f>
        <v>0.88571428571428568</v>
      </c>
      <c r="DS59" s="26" t="s">
        <v>394</v>
      </c>
      <c r="DT59" s="191">
        <f>(DT56-DT57)/DT58</f>
        <v>0.14634146341463414</v>
      </c>
      <c r="DW59" s="26" t="s">
        <v>394</v>
      </c>
      <c r="DX59" s="191">
        <f>(DX56-DX57)/DX58</f>
        <v>0.96721311475409832</v>
      </c>
      <c r="EA59" s="26" t="s">
        <v>394</v>
      </c>
      <c r="EB59" s="191">
        <f>(EB56-EB57)/EB58</f>
        <v>0.45161290322580644</v>
      </c>
      <c r="EE59" s="26" t="s">
        <v>394</v>
      </c>
      <c r="EF59" s="191">
        <f>(EF56-EF57)/EF58</f>
        <v>0.27777777777777779</v>
      </c>
      <c r="EI59" s="26" t="s">
        <v>394</v>
      </c>
      <c r="EJ59" s="191">
        <f>(EJ56-EJ57)/EJ58</f>
        <v>0.58024691358024694</v>
      </c>
      <c r="EM59" s="26" t="s">
        <v>394</v>
      </c>
      <c r="EN59" s="191">
        <f>(EN56-EN57)/EN58</f>
        <v>0.43529411764705883</v>
      </c>
      <c r="EQ59" s="26" t="s">
        <v>394</v>
      </c>
      <c r="ER59" s="191">
        <f>(ER56-ER57)/ER58</f>
        <v>0.81927710843373491</v>
      </c>
      <c r="EV59" s="26" t="s">
        <v>394</v>
      </c>
      <c r="EW59" s="191">
        <f>(EW56-EW57)/EW58</f>
        <v>0.95652173913043481</v>
      </c>
      <c r="EZ59" s="26" t="s">
        <v>394</v>
      </c>
      <c r="FA59" s="191">
        <f>(FA56-FA57)/FA58</f>
        <v>0.35820895522388058</v>
      </c>
      <c r="FE59" s="26" t="s">
        <v>394</v>
      </c>
      <c r="FF59" s="191">
        <f>(FF56-FF57)/FF58</f>
        <v>0.4358974358974359</v>
      </c>
      <c r="FI59" s="26" t="s">
        <v>394</v>
      </c>
      <c r="FJ59" s="191">
        <f>(FJ56-FJ57)/FJ58</f>
        <v>0.3235294117647059</v>
      </c>
      <c r="FM59" s="26" t="s">
        <v>394</v>
      </c>
      <c r="FN59" s="191">
        <f>(FN56-FN57)/FN58</f>
        <v>0.58333333333333337</v>
      </c>
      <c r="FQ59" s="26" t="s">
        <v>394</v>
      </c>
      <c r="FR59" s="191">
        <f>(FR56-FR57)/FR58</f>
        <v>0.20903954802259886</v>
      </c>
      <c r="FU59" s="26" t="s">
        <v>394</v>
      </c>
      <c r="FV59" s="191">
        <f>(FV56-FV57)/FV58</f>
        <v>0.1744186046511628</v>
      </c>
      <c r="FY59" s="26" t="s">
        <v>394</v>
      </c>
      <c r="FZ59" s="191">
        <f>(FZ56-FZ57)/FZ58</f>
        <v>0.14136125654450263</v>
      </c>
      <c r="GC59" s="26" t="s">
        <v>394</v>
      </c>
      <c r="GD59" s="191">
        <f>(GD56-GD57)/GD58</f>
        <v>0.28755364806866951</v>
      </c>
      <c r="GH59" s="26" t="s">
        <v>394</v>
      </c>
      <c r="GI59" s="191">
        <f>(GI56-GI57)/GI58</f>
        <v>0.23376623376623376</v>
      </c>
      <c r="GM59" s="26" t="s">
        <v>394</v>
      </c>
      <c r="GN59" s="191">
        <f>(GN56-GN57)/GN58</f>
        <v>0.56183745583038869</v>
      </c>
      <c r="GQ59" s="26" t="s">
        <v>394</v>
      </c>
      <c r="GR59" s="191">
        <f>(GR56-GR57)/GR58</f>
        <v>0.57086614173228345</v>
      </c>
      <c r="GU59" s="26" t="s">
        <v>394</v>
      </c>
      <c r="GV59" s="191">
        <f>(GV56-GV57)/GV58</f>
        <v>0.61217948717948723</v>
      </c>
      <c r="GY59" s="26" t="s">
        <v>394</v>
      </c>
      <c r="GZ59" s="191">
        <f>(GZ56-GZ57)/GZ58</f>
        <v>0.64634146341463417</v>
      </c>
      <c r="HC59" s="26" t="s">
        <v>394</v>
      </c>
      <c r="HD59" s="191">
        <f>(HD56-HD57)/HD58</f>
        <v>0.66428571428571426</v>
      </c>
      <c r="HH59" s="26" t="s">
        <v>394</v>
      </c>
      <c r="HI59" s="191">
        <f>(HI56-HI57)/HI58</f>
        <v>0.24107142857142858</v>
      </c>
      <c r="HL59" s="26" t="s">
        <v>394</v>
      </c>
      <c r="HM59" s="191">
        <f>(HM56-HM57)/HM58</f>
        <v>0.19148936170212766</v>
      </c>
      <c r="HP59" s="26" t="s">
        <v>394</v>
      </c>
      <c r="HQ59" s="191">
        <f>(HQ56-HQ57)/HQ58</f>
        <v>0.94067796610169496</v>
      </c>
      <c r="HU59" s="26" t="s">
        <v>394</v>
      </c>
      <c r="HV59" s="191">
        <f>(HV56-HV57)/HV58</f>
        <v>0.8994413407821229</v>
      </c>
      <c r="HY59" s="26" t="s">
        <v>394</v>
      </c>
      <c r="HZ59" s="191">
        <f>(HZ56-HZ57)/HZ58</f>
        <v>0.61111111111111116</v>
      </c>
      <c r="IC59" s="26" t="s">
        <v>394</v>
      </c>
      <c r="ID59" s="191">
        <f>(ID56-ID57)/ID58</f>
        <v>0.75187969924812026</v>
      </c>
      <c r="IG59" s="26" t="s">
        <v>394</v>
      </c>
      <c r="IH59" s="191">
        <f>(IH56-IH57)/IH58</f>
        <v>0.79470198675496684</v>
      </c>
      <c r="IK59" s="26" t="s">
        <v>394</v>
      </c>
      <c r="IL59" s="191">
        <f>(IL56-IL57)/IL58</f>
        <v>0.34020618556701032</v>
      </c>
      <c r="IO59" s="26" t="s">
        <v>394</v>
      </c>
      <c r="IP59" s="191">
        <f>(IP56-IP57)/IP58</f>
        <v>0.83750000000000002</v>
      </c>
      <c r="IS59" s="26" t="s">
        <v>394</v>
      </c>
      <c r="IT59" s="26">
        <f>(IT56-IT57)/IT58</f>
        <v>0.99248120300751874</v>
      </c>
    </row>
    <row r="60" spans="1:254" s="187" customFormat="1" ht="13.8" x14ac:dyDescent="0.3">
      <c r="B60" s="188"/>
      <c r="F60" s="189"/>
      <c r="J60" s="189"/>
      <c r="K60" s="211"/>
      <c r="L60" s="211"/>
      <c r="N60" s="189"/>
      <c r="R60" s="189"/>
      <c r="V60" s="189"/>
      <c r="Z60" s="189"/>
      <c r="AD60" s="189"/>
      <c r="AH60" s="189"/>
      <c r="AL60" s="189"/>
      <c r="AM60" s="223"/>
      <c r="AQ60" s="189"/>
      <c r="AU60" s="189"/>
      <c r="AY60" s="189"/>
      <c r="BC60" s="189"/>
      <c r="BG60" s="189"/>
      <c r="BK60" s="189"/>
      <c r="BO60" s="189"/>
      <c r="BS60" s="189"/>
      <c r="BW60" s="189"/>
      <c r="CA60" s="189"/>
      <c r="CE60" s="189"/>
      <c r="CI60" s="189"/>
      <c r="CM60" s="189"/>
      <c r="CR60" s="189"/>
      <c r="CV60" s="189"/>
      <c r="CZ60" s="189"/>
      <c r="DD60" s="189"/>
      <c r="DH60" s="189"/>
      <c r="DL60" s="189"/>
      <c r="DP60" s="189"/>
      <c r="DT60" s="189"/>
      <c r="DX60" s="189"/>
      <c r="EB60" s="189"/>
      <c r="EF60" s="189"/>
      <c r="EJ60" s="189"/>
      <c r="EN60" s="189"/>
      <c r="ER60" s="189"/>
      <c r="EW60" s="189"/>
      <c r="FA60" s="189"/>
      <c r="FF60" s="189"/>
      <c r="FG60" s="192"/>
      <c r="FH60" s="192"/>
      <c r="FJ60" s="193"/>
      <c r="FK60" s="192"/>
      <c r="FL60" s="192"/>
      <c r="FN60" s="193"/>
      <c r="FO60" s="192"/>
      <c r="FP60" s="192"/>
      <c r="FR60" s="193"/>
      <c r="FS60" s="192"/>
      <c r="FT60" s="192"/>
      <c r="FV60" s="193"/>
      <c r="FW60" s="192"/>
      <c r="FX60" s="192"/>
      <c r="FZ60" s="193"/>
      <c r="GD60" s="189"/>
      <c r="GI60" s="189"/>
      <c r="GN60" s="189"/>
      <c r="GR60" s="189"/>
      <c r="GV60" s="189"/>
      <c r="GZ60" s="189"/>
      <c r="HD60" s="189"/>
      <c r="HI60" s="193"/>
      <c r="HM60" s="193"/>
      <c r="HQ60" s="193"/>
      <c r="HR60" s="192"/>
      <c r="HV60" s="193"/>
      <c r="HZ60" s="193"/>
      <c r="ID60" s="193"/>
      <c r="IH60" s="193"/>
      <c r="IL60" s="189"/>
      <c r="IP60" s="189"/>
    </row>
    <row r="61" spans="1:254" s="207" customFormat="1" x14ac:dyDescent="0.3">
      <c r="A61" s="207" t="s">
        <v>425</v>
      </c>
      <c r="B61" s="224"/>
      <c r="E61" s="207" t="s">
        <v>434</v>
      </c>
      <c r="F61" s="225">
        <v>996432</v>
      </c>
      <c r="I61" s="207" t="s">
        <v>434</v>
      </c>
      <c r="J61" s="161">
        <v>828511</v>
      </c>
      <c r="M61" s="207" t="s">
        <v>434</v>
      </c>
      <c r="N61" s="161">
        <v>1469582</v>
      </c>
      <c r="Q61" s="207" t="s">
        <v>434</v>
      </c>
      <c r="R61" s="161">
        <v>1011982</v>
      </c>
      <c r="U61" s="207" t="s">
        <v>434</v>
      </c>
      <c r="V61" s="161">
        <v>1055296</v>
      </c>
      <c r="Y61" s="207" t="s">
        <v>434</v>
      </c>
      <c r="Z61" s="130">
        <v>1190825</v>
      </c>
      <c r="AC61" s="207" t="s">
        <v>434</v>
      </c>
      <c r="AD61" s="161">
        <v>1385825</v>
      </c>
      <c r="AG61" s="207" t="s">
        <v>434</v>
      </c>
      <c r="AH61" s="161">
        <v>1438261</v>
      </c>
      <c r="AK61" s="207" t="s">
        <v>434</v>
      </c>
      <c r="AL61" s="161">
        <v>1443189</v>
      </c>
      <c r="AP61" s="207" t="s">
        <v>434</v>
      </c>
      <c r="AQ61" s="161">
        <v>1784950</v>
      </c>
      <c r="AT61" s="207" t="s">
        <v>434</v>
      </c>
      <c r="AU61" s="161">
        <v>2174732</v>
      </c>
      <c r="AX61" s="207" t="s">
        <v>434</v>
      </c>
      <c r="AY61" s="161">
        <v>2038890</v>
      </c>
      <c r="BB61" s="207" t="s">
        <v>434</v>
      </c>
      <c r="BC61" s="161">
        <v>2082384</v>
      </c>
      <c r="BF61" s="207" t="s">
        <v>434</v>
      </c>
      <c r="BG61" s="161">
        <v>1488956</v>
      </c>
      <c r="BJ61" s="207" t="s">
        <v>434</v>
      </c>
      <c r="BK61" s="161">
        <v>1283848</v>
      </c>
      <c r="BN61" s="207" t="s">
        <v>434</v>
      </c>
      <c r="BO61" s="161">
        <v>1506422</v>
      </c>
      <c r="BR61" s="207" t="s">
        <v>434</v>
      </c>
      <c r="BS61" s="161">
        <v>1454450</v>
      </c>
      <c r="BV61" s="207" t="s">
        <v>434</v>
      </c>
      <c r="BW61" s="161">
        <v>1467355</v>
      </c>
      <c r="BZ61" s="207" t="s">
        <v>434</v>
      </c>
      <c r="CA61" s="130">
        <v>1836946</v>
      </c>
      <c r="CD61" s="207" t="s">
        <v>434</v>
      </c>
      <c r="CE61" s="161">
        <v>1852356</v>
      </c>
      <c r="CH61" s="207" t="s">
        <v>434</v>
      </c>
      <c r="CI61" s="161">
        <v>2002283</v>
      </c>
      <c r="CL61" s="207" t="s">
        <v>434</v>
      </c>
      <c r="CM61" s="130">
        <v>2359428</v>
      </c>
      <c r="CQ61" s="207" t="s">
        <v>434</v>
      </c>
      <c r="CR61" s="161">
        <v>2227333</v>
      </c>
      <c r="CU61" s="207" t="s">
        <v>434</v>
      </c>
      <c r="CV61" s="161">
        <v>3117020</v>
      </c>
      <c r="CY61" s="207" t="s">
        <v>434</v>
      </c>
      <c r="CZ61" s="161">
        <v>2698282</v>
      </c>
      <c r="DC61" s="207" t="s">
        <v>434</v>
      </c>
      <c r="DD61" s="161">
        <v>2976162</v>
      </c>
      <c r="DG61" s="207" t="s">
        <v>434</v>
      </c>
      <c r="DH61" s="161">
        <v>3322989</v>
      </c>
      <c r="DK61" s="207" t="s">
        <v>434</v>
      </c>
      <c r="DL61" s="161">
        <v>3811844</v>
      </c>
      <c r="DO61" s="207" t="s">
        <v>434</v>
      </c>
      <c r="DP61" s="161">
        <v>4230900</v>
      </c>
      <c r="DS61" s="207" t="s">
        <v>434</v>
      </c>
      <c r="DT61" s="161">
        <v>4883702</v>
      </c>
      <c r="DW61" s="207" t="s">
        <v>434</v>
      </c>
      <c r="DX61" s="161">
        <v>4902352</v>
      </c>
      <c r="EA61" s="207" t="s">
        <v>434</v>
      </c>
      <c r="EB61" s="161">
        <v>5992790</v>
      </c>
      <c r="EE61" s="207" t="s">
        <v>434</v>
      </c>
      <c r="EF61" s="161">
        <v>6933608</v>
      </c>
      <c r="EI61" s="207" t="s">
        <v>434</v>
      </c>
      <c r="EJ61" s="161">
        <v>7797967</v>
      </c>
      <c r="EM61" s="207" t="s">
        <v>434</v>
      </c>
      <c r="EN61" s="161">
        <v>9248925</v>
      </c>
      <c r="EQ61" s="207" t="s">
        <v>434</v>
      </c>
      <c r="ER61" s="161">
        <v>10088841</v>
      </c>
      <c r="EV61" s="207" t="s">
        <v>434</v>
      </c>
      <c r="EW61" s="161">
        <v>10309838</v>
      </c>
      <c r="EZ61" s="207" t="s">
        <v>434</v>
      </c>
      <c r="FA61" s="161">
        <v>10882469</v>
      </c>
      <c r="FE61" s="207" t="s">
        <v>434</v>
      </c>
      <c r="FF61" s="161">
        <v>13580418</v>
      </c>
      <c r="FG61" s="72"/>
      <c r="FH61" s="72"/>
      <c r="FI61" s="207" t="s">
        <v>434</v>
      </c>
      <c r="FJ61" s="226">
        <v>13967077</v>
      </c>
      <c r="FK61" s="72"/>
      <c r="FL61" s="72"/>
      <c r="FM61" s="207" t="s">
        <v>434</v>
      </c>
      <c r="FN61" s="226">
        <v>13012978</v>
      </c>
      <c r="FO61" s="72"/>
      <c r="FP61" s="72"/>
      <c r="FQ61" s="207" t="s">
        <v>434</v>
      </c>
      <c r="FR61" s="226">
        <v>14115646</v>
      </c>
      <c r="FS61" s="72"/>
      <c r="FT61" s="72"/>
      <c r="FU61" s="207" t="s">
        <v>434</v>
      </c>
      <c r="FV61" s="226">
        <v>15588855</v>
      </c>
      <c r="FW61" s="72"/>
      <c r="FX61" s="72"/>
      <c r="FY61" s="207" t="s">
        <v>434</v>
      </c>
      <c r="FZ61" s="226">
        <v>17163794</v>
      </c>
      <c r="GC61" s="207" t="s">
        <v>434</v>
      </c>
      <c r="GD61" s="226">
        <v>18994291</v>
      </c>
      <c r="GH61" s="207" t="s">
        <v>434</v>
      </c>
      <c r="GI61" s="161">
        <v>19920220</v>
      </c>
      <c r="GM61" s="207" t="s">
        <v>434</v>
      </c>
      <c r="GN61" s="161">
        <v>40935</v>
      </c>
      <c r="GQ61" s="207" t="s">
        <v>434</v>
      </c>
      <c r="GR61" s="161">
        <v>38410</v>
      </c>
      <c r="GU61" s="207" t="s">
        <v>434</v>
      </c>
      <c r="GV61" s="161">
        <v>43817</v>
      </c>
      <c r="GY61" s="207" t="s">
        <v>434</v>
      </c>
      <c r="GZ61" s="161">
        <v>57711</v>
      </c>
      <c r="HC61" s="207" t="s">
        <v>434</v>
      </c>
      <c r="HD61" s="161">
        <v>64045</v>
      </c>
      <c r="HH61" s="207" t="s">
        <v>434</v>
      </c>
      <c r="HI61" s="226">
        <v>83379</v>
      </c>
      <c r="HL61" s="207" t="s">
        <v>434</v>
      </c>
      <c r="HM61" s="226">
        <v>80551</v>
      </c>
      <c r="HP61" s="207" t="s">
        <v>434</v>
      </c>
      <c r="HQ61" s="226">
        <v>28535</v>
      </c>
      <c r="HR61" s="72"/>
      <c r="HU61" s="207" t="s">
        <v>434</v>
      </c>
      <c r="HV61" s="226">
        <v>64366</v>
      </c>
      <c r="HY61" s="207" t="s">
        <v>434</v>
      </c>
      <c r="HZ61" s="226">
        <v>65981</v>
      </c>
      <c r="IC61" s="207" t="s">
        <v>434</v>
      </c>
      <c r="ID61" s="226">
        <v>80560</v>
      </c>
      <c r="IG61" s="207" t="s">
        <v>434</v>
      </c>
      <c r="IH61" s="226">
        <v>83663</v>
      </c>
      <c r="IK61" s="207" t="s">
        <v>434</v>
      </c>
      <c r="IL61" s="226">
        <v>73512</v>
      </c>
      <c r="IO61" s="207" t="s">
        <v>434</v>
      </c>
      <c r="IP61" s="226">
        <v>99050</v>
      </c>
      <c r="IS61" s="207" t="s">
        <v>434</v>
      </c>
      <c r="IT61" s="207">
        <v>76305</v>
      </c>
    </row>
    <row r="62" spans="1:254" s="207" customFormat="1" x14ac:dyDescent="0.3">
      <c r="E62" s="211" t="s">
        <v>435</v>
      </c>
      <c r="F62" s="161">
        <v>16467</v>
      </c>
      <c r="I62" s="211" t="s">
        <v>435</v>
      </c>
      <c r="J62" s="161">
        <v>18841</v>
      </c>
      <c r="M62" s="211" t="s">
        <v>435</v>
      </c>
      <c r="N62" s="161">
        <v>20708</v>
      </c>
      <c r="Q62" s="211" t="s">
        <v>435</v>
      </c>
      <c r="R62" s="161">
        <v>22254</v>
      </c>
      <c r="U62" s="211" t="s">
        <v>435</v>
      </c>
      <c r="V62" s="161">
        <v>22044</v>
      </c>
      <c r="Y62" s="211" t="s">
        <v>435</v>
      </c>
      <c r="Z62" s="161">
        <v>22576</v>
      </c>
      <c r="AC62" s="211" t="s">
        <v>435</v>
      </c>
      <c r="AD62" s="161">
        <v>25468</v>
      </c>
      <c r="AG62" s="211" t="s">
        <v>435</v>
      </c>
      <c r="AH62" s="161">
        <v>25851</v>
      </c>
      <c r="AK62" s="211" t="s">
        <v>435</v>
      </c>
      <c r="AL62" s="161">
        <v>26807</v>
      </c>
      <c r="AP62" s="211" t="s">
        <v>435</v>
      </c>
      <c r="AQ62" s="161">
        <v>31959</v>
      </c>
      <c r="AT62" s="211" t="s">
        <v>435</v>
      </c>
      <c r="AU62" s="161">
        <v>31084</v>
      </c>
      <c r="AX62" s="211" t="s">
        <v>435</v>
      </c>
      <c r="AY62" s="161">
        <v>37048</v>
      </c>
      <c r="BB62" s="211" t="s">
        <v>435</v>
      </c>
      <c r="BC62" s="161">
        <v>31286</v>
      </c>
      <c r="BF62" s="211" t="s">
        <v>435</v>
      </c>
      <c r="BG62" s="161">
        <v>33677</v>
      </c>
      <c r="BJ62" s="211" t="s">
        <v>435</v>
      </c>
      <c r="BK62" s="161">
        <v>34686</v>
      </c>
      <c r="BN62" s="211" t="s">
        <v>435</v>
      </c>
      <c r="BO62" s="161">
        <v>36800</v>
      </c>
      <c r="BR62" s="211" t="s">
        <v>435</v>
      </c>
      <c r="BS62" s="161">
        <v>35722</v>
      </c>
      <c r="BV62" s="211" t="s">
        <v>435</v>
      </c>
      <c r="BW62" s="161">
        <v>40598</v>
      </c>
      <c r="BZ62" s="211" t="s">
        <v>435</v>
      </c>
      <c r="CA62" s="130">
        <v>40853</v>
      </c>
      <c r="CD62" s="211" t="s">
        <v>435</v>
      </c>
      <c r="CE62" s="161">
        <v>42947</v>
      </c>
      <c r="CH62" s="211" t="s">
        <v>435</v>
      </c>
      <c r="CI62" s="161">
        <v>40980</v>
      </c>
      <c r="CL62" s="211" t="s">
        <v>435</v>
      </c>
      <c r="CM62" s="161">
        <v>44681</v>
      </c>
      <c r="CQ62" s="211" t="s">
        <v>435</v>
      </c>
      <c r="CR62" s="161">
        <v>72593</v>
      </c>
      <c r="CU62" s="211" t="s">
        <v>435</v>
      </c>
      <c r="CV62" s="130">
        <v>91575</v>
      </c>
      <c r="CY62" s="211" t="s">
        <v>435</v>
      </c>
      <c r="CZ62" s="161">
        <v>33639</v>
      </c>
      <c r="DC62" s="211" t="s">
        <v>435</v>
      </c>
      <c r="DD62" s="161">
        <v>35654</v>
      </c>
      <c r="DG62" s="211" t="s">
        <v>435</v>
      </c>
      <c r="DH62" s="161">
        <v>39701</v>
      </c>
      <c r="DK62" s="211" t="s">
        <v>435</v>
      </c>
      <c r="DL62" s="161">
        <v>37299</v>
      </c>
      <c r="DO62" s="211" t="s">
        <v>435</v>
      </c>
      <c r="DP62" s="161">
        <v>124944</v>
      </c>
      <c r="DS62" s="211" t="s">
        <v>435</v>
      </c>
      <c r="DT62" s="161">
        <v>132554</v>
      </c>
      <c r="DW62" s="211" t="s">
        <v>435</v>
      </c>
      <c r="DX62" s="161">
        <v>133640</v>
      </c>
      <c r="EA62" s="211" t="s">
        <v>435</v>
      </c>
      <c r="EB62" s="161">
        <v>153477</v>
      </c>
      <c r="EE62" s="211" t="s">
        <v>435</v>
      </c>
      <c r="EF62" s="161">
        <v>167533</v>
      </c>
      <c r="EI62" s="211" t="s">
        <v>435</v>
      </c>
      <c r="EJ62" s="161">
        <v>176978</v>
      </c>
      <c r="EM62" s="211" t="s">
        <v>435</v>
      </c>
      <c r="EN62" s="161">
        <v>212012</v>
      </c>
      <c r="EQ62" s="211" t="s">
        <v>435</v>
      </c>
      <c r="ER62" s="161">
        <v>279834</v>
      </c>
      <c r="EV62" s="211" t="s">
        <v>435</v>
      </c>
      <c r="EW62" s="161">
        <v>151784</v>
      </c>
      <c r="EZ62" s="211" t="s">
        <v>435</v>
      </c>
      <c r="FA62" s="161">
        <v>82512</v>
      </c>
      <c r="FE62" s="211" t="s">
        <v>435</v>
      </c>
      <c r="FF62" s="161">
        <v>81271</v>
      </c>
      <c r="FI62" s="211" t="s">
        <v>435</v>
      </c>
      <c r="FJ62" s="161">
        <v>84231</v>
      </c>
      <c r="FM62" s="211" t="s">
        <v>435</v>
      </c>
      <c r="FN62" s="161">
        <v>56878</v>
      </c>
      <c r="FQ62" s="211" t="s">
        <v>435</v>
      </c>
      <c r="FR62" s="161">
        <v>64151</v>
      </c>
      <c r="FU62" s="211" t="s">
        <v>435</v>
      </c>
      <c r="FV62" s="161">
        <v>63876</v>
      </c>
      <c r="FY62" s="211" t="s">
        <v>435</v>
      </c>
      <c r="FZ62" s="161">
        <v>72494</v>
      </c>
      <c r="GC62" s="211" t="s">
        <v>435</v>
      </c>
      <c r="GD62" s="161">
        <v>73422</v>
      </c>
      <c r="GH62" s="211" t="s">
        <v>435</v>
      </c>
      <c r="GI62" s="161">
        <v>69281</v>
      </c>
      <c r="GM62" s="211" t="s">
        <v>435</v>
      </c>
      <c r="GN62" s="161">
        <v>530</v>
      </c>
      <c r="GQ62" s="211" t="s">
        <v>435</v>
      </c>
      <c r="GR62" s="161">
        <v>891</v>
      </c>
      <c r="GU62" s="211" t="s">
        <v>435</v>
      </c>
      <c r="GV62" s="161">
        <v>912</v>
      </c>
      <c r="GY62" s="211" t="s">
        <v>435</v>
      </c>
      <c r="GZ62" s="161">
        <v>991</v>
      </c>
      <c r="HC62" s="211" t="s">
        <v>435</v>
      </c>
      <c r="HD62" s="161">
        <v>1000</v>
      </c>
      <c r="HH62" s="211" t="s">
        <v>435</v>
      </c>
      <c r="HI62" s="161">
        <v>1037</v>
      </c>
      <c r="HL62" s="211" t="s">
        <v>435</v>
      </c>
      <c r="HM62" s="161">
        <v>1161</v>
      </c>
      <c r="HP62" s="211" t="s">
        <v>435</v>
      </c>
      <c r="HQ62" s="161">
        <v>651</v>
      </c>
      <c r="HU62" s="211" t="s">
        <v>435</v>
      </c>
      <c r="HV62" s="161">
        <v>1146</v>
      </c>
      <c r="HY62" s="211" t="s">
        <v>435</v>
      </c>
      <c r="HZ62" s="161">
        <v>1786</v>
      </c>
      <c r="IC62" s="211" t="s">
        <v>435</v>
      </c>
      <c r="ID62" s="161">
        <v>1357</v>
      </c>
      <c r="IG62" s="211" t="s">
        <v>435</v>
      </c>
      <c r="IH62" s="161">
        <v>2417</v>
      </c>
      <c r="IK62" s="211" t="s">
        <v>435</v>
      </c>
      <c r="IL62" s="161">
        <v>2640</v>
      </c>
      <c r="IO62" s="211" t="s">
        <v>435</v>
      </c>
      <c r="IP62" s="161">
        <v>3063</v>
      </c>
      <c r="IS62" s="211" t="s">
        <v>435</v>
      </c>
      <c r="IT62" s="207">
        <v>1577</v>
      </c>
    </row>
    <row r="63" spans="1:254" s="207" customFormat="1" x14ac:dyDescent="0.3">
      <c r="E63" s="211" t="s">
        <v>436</v>
      </c>
      <c r="F63" s="161">
        <v>15085</v>
      </c>
      <c r="I63" s="211" t="s">
        <v>436</v>
      </c>
      <c r="J63" s="161">
        <v>17250</v>
      </c>
      <c r="M63" s="211" t="s">
        <v>436</v>
      </c>
      <c r="N63" s="161">
        <v>20878</v>
      </c>
      <c r="Q63" s="211" t="s">
        <v>436</v>
      </c>
      <c r="R63" s="161">
        <v>21833</v>
      </c>
      <c r="U63" s="211" t="s">
        <v>436</v>
      </c>
      <c r="V63" s="161">
        <v>21314</v>
      </c>
      <c r="Y63" s="211" t="s">
        <v>436</v>
      </c>
      <c r="Z63" s="161">
        <v>20922</v>
      </c>
      <c r="AC63" s="211" t="s">
        <v>436</v>
      </c>
      <c r="AD63" s="161">
        <v>24765</v>
      </c>
      <c r="AG63" s="211" t="s">
        <v>436</v>
      </c>
      <c r="AH63" s="161">
        <v>25000</v>
      </c>
      <c r="AK63" s="211" t="s">
        <v>436</v>
      </c>
      <c r="AL63" s="161">
        <v>25627</v>
      </c>
      <c r="AP63" s="211" t="s">
        <v>436</v>
      </c>
      <c r="AQ63" s="161">
        <v>27001</v>
      </c>
      <c r="AT63" s="211" t="s">
        <v>436</v>
      </c>
      <c r="AU63" s="161">
        <v>31699</v>
      </c>
      <c r="AX63" s="211" t="s">
        <v>436</v>
      </c>
      <c r="AY63" s="161">
        <v>34441</v>
      </c>
      <c r="BB63" s="211" t="s">
        <v>436</v>
      </c>
      <c r="BC63" s="161">
        <v>29081</v>
      </c>
      <c r="BF63" s="211" t="s">
        <v>436</v>
      </c>
      <c r="BG63" s="161">
        <v>29973</v>
      </c>
      <c r="BJ63" s="211" t="s">
        <v>436</v>
      </c>
      <c r="BK63" s="161">
        <v>30741</v>
      </c>
      <c r="BN63" s="211" t="s">
        <v>436</v>
      </c>
      <c r="BO63" s="161">
        <v>32924</v>
      </c>
      <c r="BR63" s="211" t="s">
        <v>436</v>
      </c>
      <c r="BS63" s="161">
        <v>34622</v>
      </c>
      <c r="BV63" s="211" t="s">
        <v>436</v>
      </c>
      <c r="BW63" s="161">
        <v>35120</v>
      </c>
      <c r="BZ63" s="211" t="s">
        <v>436</v>
      </c>
      <c r="CA63" s="161">
        <v>35155</v>
      </c>
      <c r="CD63" s="211" t="s">
        <v>436</v>
      </c>
      <c r="CE63" s="161">
        <v>37529</v>
      </c>
      <c r="CH63" s="211" t="s">
        <v>436</v>
      </c>
      <c r="CI63" s="161">
        <v>40295</v>
      </c>
      <c r="CL63" s="211" t="s">
        <v>436</v>
      </c>
      <c r="CM63" s="161">
        <v>40981</v>
      </c>
      <c r="CQ63" s="211" t="s">
        <v>436</v>
      </c>
      <c r="CR63" s="161">
        <v>54612</v>
      </c>
      <c r="CU63" s="211" t="s">
        <v>436</v>
      </c>
      <c r="CV63" s="161">
        <v>68186</v>
      </c>
      <c r="CY63" s="211" t="s">
        <v>436</v>
      </c>
      <c r="CZ63" s="161">
        <v>59995</v>
      </c>
      <c r="DC63" s="211" t="s">
        <v>436</v>
      </c>
      <c r="DD63" s="161">
        <v>62490</v>
      </c>
      <c r="DG63" s="211" t="s">
        <v>436</v>
      </c>
      <c r="DH63" s="161">
        <v>74036</v>
      </c>
      <c r="DK63" s="211" t="s">
        <v>436</v>
      </c>
      <c r="DL63" s="161">
        <v>70375</v>
      </c>
      <c r="DO63" s="211" t="s">
        <v>436</v>
      </c>
      <c r="DP63" s="161">
        <v>87343</v>
      </c>
      <c r="DS63" s="211" t="s">
        <v>436</v>
      </c>
      <c r="DT63" s="161">
        <v>94088</v>
      </c>
      <c r="DW63" s="211" t="s">
        <v>436</v>
      </c>
      <c r="DX63" s="161">
        <v>94421</v>
      </c>
      <c r="EA63" s="211" t="s">
        <v>436</v>
      </c>
      <c r="EB63" s="161">
        <v>102877</v>
      </c>
      <c r="EE63" s="211" t="s">
        <v>436</v>
      </c>
      <c r="EF63" s="161">
        <v>125169</v>
      </c>
      <c r="EI63" s="211" t="s">
        <v>436</v>
      </c>
      <c r="EJ63" s="161">
        <v>127199</v>
      </c>
      <c r="EM63" s="211" t="s">
        <v>436</v>
      </c>
      <c r="EN63" s="161">
        <v>151261</v>
      </c>
      <c r="EQ63" s="211" t="s">
        <v>436</v>
      </c>
      <c r="ER63" s="161">
        <v>153795</v>
      </c>
      <c r="EV63" s="211" t="s">
        <v>436</v>
      </c>
      <c r="EW63" s="161">
        <v>511682</v>
      </c>
      <c r="EZ63" s="211" t="s">
        <v>436</v>
      </c>
      <c r="FA63" s="161">
        <v>457160</v>
      </c>
      <c r="FE63" s="211" t="s">
        <v>436</v>
      </c>
      <c r="FF63" s="161">
        <v>518705</v>
      </c>
      <c r="FI63" s="211" t="s">
        <v>436</v>
      </c>
      <c r="FJ63" s="161">
        <v>545340</v>
      </c>
      <c r="FM63" s="211" t="s">
        <v>436</v>
      </c>
      <c r="FN63" s="161">
        <v>430151</v>
      </c>
      <c r="FQ63" s="211" t="s">
        <v>436</v>
      </c>
      <c r="FR63" s="161">
        <v>496912</v>
      </c>
      <c r="FU63" s="211" t="s">
        <v>436</v>
      </c>
      <c r="FV63" s="161">
        <v>508721</v>
      </c>
      <c r="FY63" s="211" t="s">
        <v>436</v>
      </c>
      <c r="FZ63" s="161">
        <v>581983</v>
      </c>
      <c r="GC63" s="211" t="s">
        <v>436</v>
      </c>
      <c r="GD63" s="161">
        <v>586357</v>
      </c>
      <c r="GH63" s="211" t="s">
        <v>436</v>
      </c>
      <c r="GI63" s="161">
        <v>616171</v>
      </c>
      <c r="GM63" s="211" t="s">
        <v>436</v>
      </c>
      <c r="GN63" s="161">
        <v>900</v>
      </c>
      <c r="GQ63" s="211" t="s">
        <v>436</v>
      </c>
      <c r="GR63" s="161">
        <v>1038</v>
      </c>
      <c r="GU63" s="211" t="s">
        <v>436</v>
      </c>
      <c r="GV63" s="161">
        <v>1018</v>
      </c>
      <c r="GY63" s="211" t="s">
        <v>436</v>
      </c>
      <c r="GZ63" s="161">
        <v>1253</v>
      </c>
      <c r="HC63" s="211" t="s">
        <v>436</v>
      </c>
      <c r="HD63" s="161">
        <v>1140</v>
      </c>
      <c r="HH63" s="211" t="s">
        <v>436</v>
      </c>
      <c r="HI63" s="161">
        <v>1340</v>
      </c>
      <c r="HL63" s="211" t="s">
        <v>436</v>
      </c>
      <c r="HM63" s="161">
        <v>1406</v>
      </c>
      <c r="HP63" s="211" t="s">
        <v>436</v>
      </c>
      <c r="HQ63" s="161">
        <v>678</v>
      </c>
      <c r="HU63" s="211" t="s">
        <v>436</v>
      </c>
      <c r="HV63" s="161">
        <v>1339</v>
      </c>
      <c r="HY63" s="211" t="s">
        <v>436</v>
      </c>
      <c r="HZ63" s="161">
        <v>1261</v>
      </c>
      <c r="IC63" s="211" t="s">
        <v>436</v>
      </c>
      <c r="ID63" s="161">
        <v>1218</v>
      </c>
      <c r="IG63" s="211" t="s">
        <v>436</v>
      </c>
      <c r="IH63" s="161">
        <v>1422</v>
      </c>
      <c r="IK63" s="211" t="s">
        <v>436</v>
      </c>
      <c r="IL63" s="161">
        <v>1554</v>
      </c>
      <c r="IO63" s="211" t="s">
        <v>436</v>
      </c>
      <c r="IP63" s="161">
        <v>1844</v>
      </c>
      <c r="IS63" s="211" t="s">
        <v>436</v>
      </c>
      <c r="IT63" s="207">
        <v>1090</v>
      </c>
    </row>
    <row r="64" spans="1:254" s="117" customFormat="1" x14ac:dyDescent="0.3">
      <c r="A64" s="117" t="s">
        <v>426</v>
      </c>
      <c r="E64" s="56" t="s">
        <v>437</v>
      </c>
      <c r="F64" s="226">
        <f>F62+(F63*F51)</f>
        <v>25685.611111111109</v>
      </c>
      <c r="I64" s="56" t="s">
        <v>437</v>
      </c>
      <c r="J64" s="226">
        <f>J62+(J63*J51)</f>
        <v>28026.350318471337</v>
      </c>
      <c r="M64" s="56" t="s">
        <v>437</v>
      </c>
      <c r="N64" s="226">
        <f>N62+(N63*N51)</f>
        <v>33265.535226077816</v>
      </c>
      <c r="Q64" s="56" t="s">
        <v>437</v>
      </c>
      <c r="R64" s="226">
        <f>R62+(R63*R51)</f>
        <v>35102.135490394336</v>
      </c>
      <c r="U64" s="56" t="s">
        <v>437</v>
      </c>
      <c r="V64" s="226">
        <f>V62+(V63*V51)</f>
        <v>35585.435950413223</v>
      </c>
      <c r="Y64" s="56" t="s">
        <v>437</v>
      </c>
      <c r="Z64" s="226">
        <f>Z62+(Z63*Z51)</f>
        <v>35917.882722513088</v>
      </c>
      <c r="AC64" s="56" t="s">
        <v>437</v>
      </c>
      <c r="AD64" s="226">
        <f>AD62+(AD63*AD51)</f>
        <v>41415.327354260095</v>
      </c>
      <c r="AG64" s="56" t="s">
        <v>437</v>
      </c>
      <c r="AH64" s="226">
        <f>AH62+(AH63*AH51)</f>
        <v>43066.302491103197</v>
      </c>
      <c r="AK64" s="56" t="s">
        <v>437</v>
      </c>
      <c r="AL64" s="226">
        <f>AL62+(AL63*AL51)</f>
        <v>45303.199486301368</v>
      </c>
      <c r="AP64" s="56" t="s">
        <v>437</v>
      </c>
      <c r="AQ64" s="226">
        <f>AQ62+(AQ63*AQ51)</f>
        <v>48573.289126853379</v>
      </c>
      <c r="AT64" s="56" t="s">
        <v>437</v>
      </c>
      <c r="AU64" s="226">
        <f>AU62+(AU63*AU51)</f>
        <v>53359.621028744325</v>
      </c>
      <c r="AX64" s="56" t="s">
        <v>437</v>
      </c>
      <c r="AY64" s="226">
        <f>AY62+(AY63*AY51)</f>
        <v>61462.168584969535</v>
      </c>
      <c r="BB64" s="56" t="s">
        <v>437</v>
      </c>
      <c r="BC64" s="226">
        <f>BC62+(BC63*BC51)</f>
        <v>50799.707822085889</v>
      </c>
      <c r="BF64" s="56" t="s">
        <v>437</v>
      </c>
      <c r="BG64" s="226">
        <f>BG62+(BG63*BG51)</f>
        <v>49595.244943820224</v>
      </c>
      <c r="BJ64" s="56" t="s">
        <v>437</v>
      </c>
      <c r="BK64" s="226">
        <f>BK62+(BK63*BK51)</f>
        <v>49763.51392961877</v>
      </c>
      <c r="BN64" s="56" t="s">
        <v>437</v>
      </c>
      <c r="BO64" s="226">
        <f>BO62+(BO63*BO51)</f>
        <v>55451.74611748819</v>
      </c>
      <c r="BR64" s="56" t="s">
        <v>437</v>
      </c>
      <c r="BS64" s="226">
        <f>BS62+(BS63*BS51)</f>
        <v>55846.321100917434</v>
      </c>
      <c r="BV64" s="56" t="s">
        <v>437</v>
      </c>
      <c r="BW64" s="226">
        <f>BW62+(BW63*BW51)</f>
        <v>58753.444657709537</v>
      </c>
      <c r="BZ64" s="56" t="s">
        <v>437</v>
      </c>
      <c r="CA64" s="226">
        <f>CA62+(CA63*CA51)</f>
        <v>59372.15178571429</v>
      </c>
      <c r="CD64" s="56" t="s">
        <v>437</v>
      </c>
      <c r="CE64" s="226">
        <f>CE62+(CE63*CE51)</f>
        <v>63209.458257160266</v>
      </c>
      <c r="CH64" s="56" t="s">
        <v>437</v>
      </c>
      <c r="CI64" s="226">
        <f>CI62+(CI63*CI51)</f>
        <v>66079.579124579119</v>
      </c>
      <c r="CL64" s="56" t="s">
        <v>437</v>
      </c>
      <c r="CM64" s="226">
        <f>CM62+(CM63*CM51)</f>
        <v>70457.194291986831</v>
      </c>
      <c r="CQ64" s="56" t="s">
        <v>437</v>
      </c>
      <c r="CR64" s="226">
        <f>CR62+(CR63*CR51)</f>
        <v>94341.14159292035</v>
      </c>
      <c r="CU64" s="56" t="s">
        <v>437</v>
      </c>
      <c r="CV64" s="226">
        <f>CV62+(CV63*CV51)</f>
        <v>99437.117400419287</v>
      </c>
      <c r="CY64" s="56" t="s">
        <v>437</v>
      </c>
      <c r="CZ64" s="226">
        <f>CZ62+(CZ63*CZ51)</f>
        <v>88502.567355666426</v>
      </c>
      <c r="DC64" s="56" t="s">
        <v>437</v>
      </c>
      <c r="DD64" s="226">
        <f>DD62+(DD63*DD51)</f>
        <v>91778.879559532012</v>
      </c>
      <c r="DG64" s="56" t="s">
        <v>437</v>
      </c>
      <c r="DH64" s="226">
        <f>DH62+(DH63*DH51)</f>
        <v>111508.0531286895</v>
      </c>
      <c r="DK64" s="56" t="s">
        <v>437</v>
      </c>
      <c r="DL64" s="226">
        <f>DL62+(DL63*DL51)</f>
        <v>105280.2925170068</v>
      </c>
      <c r="DO64" s="56" t="s">
        <v>437</v>
      </c>
      <c r="DP64" s="226">
        <f>DP62+(DP63*DP51)</f>
        <v>127751.98138747885</v>
      </c>
      <c r="DS64" s="56" t="s">
        <v>437</v>
      </c>
      <c r="DT64" s="226">
        <f>DT62+(DT63*DT51)</f>
        <v>140627.07332293291</v>
      </c>
      <c r="DW64" s="56" t="s">
        <v>437</v>
      </c>
      <c r="DX64" s="226">
        <f>DX62+(DX63*DX51)</f>
        <v>148878.60154440155</v>
      </c>
      <c r="EA64" s="56" t="s">
        <v>437</v>
      </c>
      <c r="EB64" s="226">
        <f>EB62+(EB63*EB51)</f>
        <v>210417.53625269202</v>
      </c>
      <c r="EE64" s="56" t="s">
        <v>437</v>
      </c>
      <c r="EF64" s="226">
        <f>EF62+(EF63*EF51)</f>
        <v>204529.85486725662</v>
      </c>
      <c r="EI64" s="56" t="s">
        <v>437</v>
      </c>
      <c r="EJ64" s="226">
        <f>EJ62+(EJ63*EJ51)</f>
        <v>226460.96399055491</v>
      </c>
      <c r="EM64" s="56" t="s">
        <v>437</v>
      </c>
      <c r="EN64" s="226">
        <f>EN62+(EN63*EN51)</f>
        <v>276090.43648047454</v>
      </c>
      <c r="EQ64" s="56" t="s">
        <v>437</v>
      </c>
      <c r="ER64" s="226">
        <f>ER62+(ER63*ER51)</f>
        <v>302277.34011627908</v>
      </c>
      <c r="EV64" s="56" t="s">
        <v>437</v>
      </c>
      <c r="EW64" s="226">
        <f>EW62+(EW63*EW51)</f>
        <v>409126.06195728702</v>
      </c>
      <c r="EZ64" s="56" t="s">
        <v>437</v>
      </c>
      <c r="FA64" s="226">
        <f>FA62+(FA63*FA51)</f>
        <v>420043.33162909595</v>
      </c>
      <c r="FE64" s="56" t="s">
        <v>437</v>
      </c>
      <c r="FF64" s="226">
        <f>FF62+(FF63*FF51)</f>
        <v>488237.74819017807</v>
      </c>
      <c r="FI64" s="56" t="s">
        <v>437</v>
      </c>
      <c r="FJ64" s="226">
        <f>FJ62+(FJ63*FJ51)</f>
        <v>519298.9374425023</v>
      </c>
      <c r="FM64" s="56" t="s">
        <v>437</v>
      </c>
      <c r="FN64" s="226">
        <f>FN62+(FN63*FN51)</f>
        <v>407200.77116374869</v>
      </c>
      <c r="FQ64" s="56" t="s">
        <v>437</v>
      </c>
      <c r="FR64" s="226">
        <f>FR62+(FR63*FR51)</f>
        <v>502838.06976744183</v>
      </c>
      <c r="FU64" s="56" t="s">
        <v>437</v>
      </c>
      <c r="FV64" s="226">
        <f>FV62+(FV63*FV51)</f>
        <v>502919.83655804477</v>
      </c>
      <c r="FY64" s="56" t="s">
        <v>437</v>
      </c>
      <c r="FZ64" s="226">
        <f>FZ62+(FZ63*FZ51)</f>
        <v>603642.9995442807</v>
      </c>
      <c r="GC64" s="56" t="s">
        <v>437</v>
      </c>
      <c r="GD64" s="226">
        <f>GD62+(GD63*GD51)</f>
        <v>611727.10579535167</v>
      </c>
      <c r="GH64" s="56" t="s">
        <v>437</v>
      </c>
      <c r="GI64" s="226">
        <f>GI62+(GI63*GI51)</f>
        <v>654147.80016934802</v>
      </c>
      <c r="GM64" s="56" t="s">
        <v>437</v>
      </c>
      <c r="GN64" s="226">
        <f>GN62+(GN63*GN51)</f>
        <v>1333.462551750094</v>
      </c>
      <c r="GQ64" s="56" t="s">
        <v>437</v>
      </c>
      <c r="GR64" s="226">
        <f>GR62+(GR63*GR51)</f>
        <v>1194.3197604790419</v>
      </c>
      <c r="GU64" s="56" t="s">
        <v>437</v>
      </c>
      <c r="GV64" s="226">
        <f>GV62+(GV63*GV51)</f>
        <v>1317.9680968096809</v>
      </c>
      <c r="GY64" s="56" t="s">
        <v>437</v>
      </c>
      <c r="GZ64" s="226">
        <f>GZ62+(GZ63*GZ51)</f>
        <v>1716.8758620689655</v>
      </c>
      <c r="HC64" s="56" t="s">
        <v>437</v>
      </c>
      <c r="HD64" s="226">
        <f>HD62+(HD63*HD51)</f>
        <v>1569.7226277372263</v>
      </c>
      <c r="HH64" s="56" t="s">
        <v>437</v>
      </c>
      <c r="HI64" s="226">
        <f>HI62+(HI63*HI51)</f>
        <v>2082.6102606537029</v>
      </c>
      <c r="HL64" s="56" t="s">
        <v>437</v>
      </c>
      <c r="HM64" s="226">
        <f>HM62+(HM63*HM51)</f>
        <v>1942.9138339920949</v>
      </c>
      <c r="HP64" s="56" t="s">
        <v>437</v>
      </c>
      <c r="HQ64" s="226">
        <f>HQ62+(HQ63*HQ51)</f>
        <v>939.59543568464733</v>
      </c>
      <c r="HU64" s="56" t="s">
        <v>437</v>
      </c>
      <c r="HV64" s="226">
        <f>HV62+(HV63*HV51)</f>
        <v>1983.3317738791425</v>
      </c>
      <c r="HY64" s="56" t="s">
        <v>437</v>
      </c>
      <c r="HZ64" s="226">
        <f>HZ62+(HZ63*HZ51)</f>
        <v>2306.6471449487553</v>
      </c>
      <c r="IC64" s="56" t="s">
        <v>437</v>
      </c>
      <c r="ID64" s="226">
        <f>ID62+(ID63*ID51)</f>
        <v>2438.6619074814389</v>
      </c>
      <c r="IG64" s="56" t="s">
        <v>437</v>
      </c>
      <c r="IH64" s="226">
        <f>IH62+(IH63*IH51)</f>
        <v>2550.9565217391305</v>
      </c>
      <c r="IK64" s="56" t="s">
        <v>437</v>
      </c>
      <c r="IL64" s="226">
        <f>IL62+(IL63*IL51)</f>
        <v>2693.3409610983981</v>
      </c>
      <c r="IO64" s="56" t="s">
        <v>437</v>
      </c>
      <c r="IP64" s="226">
        <f>IP62+(IP63*IP51)</f>
        <v>3471.3839758125473</v>
      </c>
      <c r="IS64" s="56" t="s">
        <v>437</v>
      </c>
      <c r="IT64" s="117">
        <f>IT62+(IT63*IT51)</f>
        <v>2519.9454170957774</v>
      </c>
    </row>
    <row r="65" spans="1:254" s="72" customFormat="1" x14ac:dyDescent="0.3">
      <c r="A65" s="72" t="s">
        <v>427</v>
      </c>
      <c r="E65" s="72" t="s">
        <v>438</v>
      </c>
      <c r="F65" s="227">
        <f>(F64*100)/F61</f>
        <v>2.5777585536304644</v>
      </c>
      <c r="I65" s="72" t="s">
        <v>438</v>
      </c>
      <c r="J65" s="227">
        <f>(J64*100)/J61</f>
        <v>3.3827372622054912</v>
      </c>
      <c r="M65" s="72" t="s">
        <v>438</v>
      </c>
      <c r="N65" s="227">
        <f>(N64*100)/N61</f>
        <v>2.2636052446258743</v>
      </c>
      <c r="Q65" s="72" t="s">
        <v>438</v>
      </c>
      <c r="R65" s="227">
        <f>(R64*100)/R61</f>
        <v>3.4686521588718313</v>
      </c>
      <c r="U65" s="72" t="s">
        <v>438</v>
      </c>
      <c r="V65" s="227">
        <f>(V64*100)/V61</f>
        <v>3.3720810038523048</v>
      </c>
      <c r="Y65" s="72" t="s">
        <v>438</v>
      </c>
      <c r="Z65" s="227">
        <f>(Z64*100)/Z61</f>
        <v>3.0162183967008662</v>
      </c>
      <c r="AC65" s="72" t="s">
        <v>438</v>
      </c>
      <c r="AD65" s="227">
        <f>(AD64*100)/AD61</f>
        <v>2.9884961921065138</v>
      </c>
      <c r="AG65" s="72" t="s">
        <v>438</v>
      </c>
      <c r="AH65" s="227">
        <f>(AH64*100)/AH61</f>
        <v>2.9943315219632041</v>
      </c>
      <c r="AK65" s="72" t="s">
        <v>438</v>
      </c>
      <c r="AL65" s="227">
        <f>(AL64*100)/AL61</f>
        <v>3.1391037131173647</v>
      </c>
      <c r="AP65" s="72" t="s">
        <v>438</v>
      </c>
      <c r="AQ65" s="227">
        <f>(AQ64*100)/AQ61</f>
        <v>2.7212688941905023</v>
      </c>
      <c r="AT65" s="72" t="s">
        <v>438</v>
      </c>
      <c r="AU65" s="227">
        <f>(AU64*100)/AU61</f>
        <v>2.453618240258769</v>
      </c>
      <c r="AX65" s="72" t="s">
        <v>438</v>
      </c>
      <c r="AY65" s="227">
        <f>(AY64*100)/AY61</f>
        <v>3.014491639321863</v>
      </c>
      <c r="BB65" s="72" t="s">
        <v>438</v>
      </c>
      <c r="BC65" s="227">
        <f>(BC64*100)/BC61</f>
        <v>2.4394976057291013</v>
      </c>
      <c r="BF65" s="72" t="s">
        <v>438</v>
      </c>
      <c r="BG65" s="227">
        <f>(BG64*100)/BG61</f>
        <v>3.3308737762445779</v>
      </c>
      <c r="BJ65" s="72" t="s">
        <v>438</v>
      </c>
      <c r="BK65" s="227">
        <f>(BK64*100)/BK61</f>
        <v>3.8761219341868176</v>
      </c>
      <c r="BN65" s="72" t="s">
        <v>438</v>
      </c>
      <c r="BO65" s="227">
        <f>(BO64*100)/BO61</f>
        <v>3.6810233863743487</v>
      </c>
      <c r="BR65" s="72" t="s">
        <v>438</v>
      </c>
      <c r="BS65" s="227">
        <f>(BS64*100)/BS61</f>
        <v>3.8396865551182531</v>
      </c>
      <c r="BV65" s="72" t="s">
        <v>438</v>
      </c>
      <c r="BW65" s="227">
        <f>(BW64*100)/BW61</f>
        <v>4.0040375136016531</v>
      </c>
      <c r="BZ65" s="72" t="s">
        <v>438</v>
      </c>
      <c r="CA65" s="227">
        <f>(CA64*100)/CA61</f>
        <v>3.232111982916988</v>
      </c>
      <c r="CD65" s="72" t="s">
        <v>438</v>
      </c>
      <c r="CE65" s="227">
        <f>(CE64*100)/CE61</f>
        <v>3.4123817590765633</v>
      </c>
      <c r="CH65" s="72" t="s">
        <v>438</v>
      </c>
      <c r="CI65" s="227">
        <f>(CI64*100)/CI61</f>
        <v>3.3002117644997795</v>
      </c>
      <c r="CL65" s="72" t="s">
        <v>438</v>
      </c>
      <c r="CM65" s="227">
        <f>(CM64*100)/CM61</f>
        <v>2.9861981078459201</v>
      </c>
      <c r="CQ65" s="72" t="s">
        <v>438</v>
      </c>
      <c r="CR65" s="227">
        <f>(CR64*100)/CR61</f>
        <v>4.2356101037842278</v>
      </c>
      <c r="CU65" s="72" t="s">
        <v>438</v>
      </c>
      <c r="CV65" s="227">
        <f>(CV64*100)/CV61</f>
        <v>3.1901340832082976</v>
      </c>
      <c r="CY65" s="72" t="s">
        <v>438</v>
      </c>
      <c r="CZ65" s="227">
        <f>(CZ64*100)/CZ61</f>
        <v>3.2799598913555523</v>
      </c>
      <c r="DC65" s="72" t="s">
        <v>438</v>
      </c>
      <c r="DD65" s="227">
        <f>(DD64*100)/DD61</f>
        <v>3.0837998589973266</v>
      </c>
      <c r="DG65" s="72" t="s">
        <v>438</v>
      </c>
      <c r="DH65" s="227">
        <f>(DH64*100)/DH61</f>
        <v>3.3556551986386198</v>
      </c>
      <c r="DK65" s="72" t="s">
        <v>438</v>
      </c>
      <c r="DL65" s="227">
        <f>(DL64*100)/DL61</f>
        <v>2.7619255278287045</v>
      </c>
      <c r="DO65" s="72" t="s">
        <v>438</v>
      </c>
      <c r="DP65" s="227">
        <f>(DP64*100)/DP61</f>
        <v>3.0194989573726359</v>
      </c>
      <c r="DS65" s="72" t="s">
        <v>438</v>
      </c>
      <c r="DT65" s="227">
        <f>(DT64*100)/DT61</f>
        <v>2.8795179010294425</v>
      </c>
      <c r="DW65" s="72" t="s">
        <v>438</v>
      </c>
      <c r="DX65" s="227">
        <f>(DX64*100)/DX61</f>
        <v>3.0368811040986357</v>
      </c>
      <c r="EA65" s="72" t="s">
        <v>438</v>
      </c>
      <c r="EB65" s="227">
        <f>(EB64*100)/EB61</f>
        <v>3.511178203352562</v>
      </c>
      <c r="EE65" s="72" t="s">
        <v>438</v>
      </c>
      <c r="EF65" s="227">
        <f>(EF64*100)/EF61</f>
        <v>2.9498329710485018</v>
      </c>
      <c r="EI65" s="72" t="s">
        <v>438</v>
      </c>
      <c r="EJ65" s="227">
        <f>(EJ64*100)/EJ61</f>
        <v>2.9041026204721683</v>
      </c>
      <c r="EM65" s="72" t="s">
        <v>438</v>
      </c>
      <c r="EN65" s="227">
        <f>(EN64*100)/EN61</f>
        <v>2.9851083934670739</v>
      </c>
      <c r="EQ65" s="72" t="s">
        <v>438</v>
      </c>
      <c r="ER65" s="227">
        <f>(ER64*100)/ER61</f>
        <v>2.9961552582331219</v>
      </c>
      <c r="EV65" s="72" t="s">
        <v>438</v>
      </c>
      <c r="EW65" s="227">
        <f>(EW64*100)/EW61</f>
        <v>3.9683073774513922</v>
      </c>
      <c r="EZ65" s="72" t="s">
        <v>438</v>
      </c>
      <c r="FA65" s="227">
        <f>(FA64*100)/FA61</f>
        <v>3.8598164775759618</v>
      </c>
      <c r="FE65" s="72" t="s">
        <v>438</v>
      </c>
      <c r="FF65" s="227">
        <f>(FF64*100)/FF61</f>
        <v>3.5951599441944868</v>
      </c>
      <c r="FI65" s="72" t="s">
        <v>438</v>
      </c>
      <c r="FJ65" s="227">
        <f>(FJ64*100)/FJ61</f>
        <v>3.7180215834888166</v>
      </c>
      <c r="FM65" s="72" t="s">
        <v>438</v>
      </c>
      <c r="FN65" s="227">
        <f>(FN64*100)/FN61</f>
        <v>3.1291897301582217</v>
      </c>
      <c r="FQ65" s="72" t="s">
        <v>438</v>
      </c>
      <c r="FR65" s="227">
        <f>(FR64*100)/FR61</f>
        <v>3.562274583589315</v>
      </c>
      <c r="FU65" s="72" t="s">
        <v>438</v>
      </c>
      <c r="FV65" s="227">
        <f>(FV64*100)/FV61</f>
        <v>3.2261499421095698</v>
      </c>
      <c r="FY65" s="72" t="s">
        <v>438</v>
      </c>
      <c r="FZ65" s="227">
        <f>(FZ64*100)/FZ61</f>
        <v>3.5169555142894438</v>
      </c>
      <c r="GC65" s="72" t="s">
        <v>438</v>
      </c>
      <c r="GD65" s="227">
        <f>(GD64*100)/GD61</f>
        <v>3.2205840470452496</v>
      </c>
      <c r="GH65" s="72" t="s">
        <v>438</v>
      </c>
      <c r="GI65" s="227">
        <f>(GI64*100)/GI61</f>
        <v>3.2838382315524028</v>
      </c>
      <c r="GM65" s="72" t="s">
        <v>438</v>
      </c>
      <c r="GN65" s="227">
        <f>(GN64*100)/GN61</f>
        <v>3.257512035544385</v>
      </c>
      <c r="GQ65" s="72" t="s">
        <v>438</v>
      </c>
      <c r="GR65" s="227">
        <f>(GR64*100)/GR61</f>
        <v>3.1093979705260137</v>
      </c>
      <c r="GU65" s="72" t="s">
        <v>438</v>
      </c>
      <c r="GV65" s="227">
        <f>(GV64*100)/GV61</f>
        <v>3.0078921350381833</v>
      </c>
      <c r="GY65" s="72" t="s">
        <v>438</v>
      </c>
      <c r="GZ65" s="227">
        <f>(GZ64*100)/GZ61</f>
        <v>2.9749542757342025</v>
      </c>
      <c r="HC65" s="72" t="s">
        <v>438</v>
      </c>
      <c r="HD65" s="227">
        <f>(HD64*100)/HD61</f>
        <v>2.4509682687754331</v>
      </c>
      <c r="HH65" s="72" t="s">
        <v>438</v>
      </c>
      <c r="HI65" s="227">
        <f>(HI64*100)/HI61</f>
        <v>2.4977635383654193</v>
      </c>
      <c r="HL65" s="72" t="s">
        <v>438</v>
      </c>
      <c r="HM65" s="227">
        <f>(HM64*100)/HM61</f>
        <v>2.4120294397240194</v>
      </c>
      <c r="HP65" s="72" t="s">
        <v>438</v>
      </c>
      <c r="HQ65" s="227">
        <f>(HQ64*100)/HQ61</f>
        <v>3.2927823223572714</v>
      </c>
      <c r="HU65" s="72" t="s">
        <v>438</v>
      </c>
      <c r="HV65" s="227">
        <f>(HV64*100)/HV61</f>
        <v>3.0813345149289102</v>
      </c>
      <c r="HY65" s="72" t="s">
        <v>438</v>
      </c>
      <c r="HZ65" s="227">
        <f>(HZ64*100)/HZ61</f>
        <v>3.4959263196204291</v>
      </c>
      <c r="IC65" s="72" t="s">
        <v>438</v>
      </c>
      <c r="ID65" s="227">
        <f>(ID64*100)/ID61</f>
        <v>3.0271374223950334</v>
      </c>
      <c r="IG65" s="72" t="s">
        <v>438</v>
      </c>
      <c r="IH65" s="227">
        <f>(IH64*100)/IH61</f>
        <v>3.0490856432821327</v>
      </c>
      <c r="IK65" s="72" t="s">
        <v>438</v>
      </c>
      <c r="IL65" s="227">
        <f>(IL64*100)/IL61</f>
        <v>3.6638112976090951</v>
      </c>
      <c r="IO65" s="72" t="s">
        <v>438</v>
      </c>
      <c r="IP65" s="227">
        <f>(IP64*100)/IP61</f>
        <v>3.5046784208102446</v>
      </c>
      <c r="IS65" s="72" t="s">
        <v>438</v>
      </c>
      <c r="IT65" s="72">
        <f>(IT64*100)/IT61</f>
        <v>3.3024643432223018</v>
      </c>
    </row>
    <row r="66" spans="1:254" s="207" customFormat="1" x14ac:dyDescent="0.3">
      <c r="F66" s="161"/>
      <c r="J66" s="161"/>
      <c r="N66" s="161"/>
      <c r="R66" s="161"/>
      <c r="V66" s="161"/>
      <c r="Z66" s="161"/>
      <c r="AD66" s="161"/>
      <c r="AH66" s="161"/>
      <c r="AL66" s="161"/>
      <c r="AQ66" s="161"/>
      <c r="AU66" s="161"/>
      <c r="AY66" s="161"/>
      <c r="BC66" s="161"/>
      <c r="BG66" s="161"/>
      <c r="BK66" s="161"/>
      <c r="BO66" s="161"/>
      <c r="BS66" s="161"/>
      <c r="BW66" s="161"/>
      <c r="CA66" s="161"/>
      <c r="CE66" s="161"/>
      <c r="CI66" s="161"/>
      <c r="CM66" s="161"/>
      <c r="CR66" s="161"/>
      <c r="CV66" s="161"/>
      <c r="CZ66" s="161"/>
      <c r="DD66" s="161"/>
      <c r="DH66" s="161"/>
      <c r="DL66" s="161"/>
      <c r="DP66" s="161"/>
      <c r="DT66" s="161"/>
      <c r="DX66" s="161"/>
      <c r="EB66" s="161"/>
      <c r="EF66" s="161"/>
      <c r="EJ66" s="161"/>
      <c r="EN66" s="161"/>
      <c r="ER66" s="161"/>
      <c r="EW66" s="161"/>
      <c r="FA66" s="161"/>
      <c r="FF66" s="161"/>
      <c r="FJ66" s="161"/>
      <c r="FN66" s="161"/>
      <c r="FR66" s="161"/>
      <c r="FV66" s="161"/>
      <c r="FZ66" s="161"/>
      <c r="GD66" s="161"/>
      <c r="GI66" s="161"/>
      <c r="GN66" s="161"/>
      <c r="GR66" s="161"/>
      <c r="GV66" s="161"/>
      <c r="GZ66" s="161"/>
      <c r="HD66" s="161"/>
      <c r="HI66" s="161"/>
      <c r="HM66" s="161"/>
      <c r="HQ66" s="161"/>
      <c r="HV66" s="161"/>
      <c r="HZ66" s="161"/>
      <c r="ID66" s="161"/>
      <c r="IH66" s="161"/>
      <c r="IL66" s="161"/>
      <c r="IP66" s="161"/>
    </row>
    <row r="67" spans="1:254" s="207" customFormat="1" x14ac:dyDescent="0.3">
      <c r="E67" s="211" t="s">
        <v>439</v>
      </c>
      <c r="F67" s="161">
        <v>12036</v>
      </c>
      <c r="I67" s="211" t="s">
        <v>439</v>
      </c>
      <c r="J67" s="161">
        <v>136060</v>
      </c>
      <c r="M67" s="211" t="s">
        <v>439</v>
      </c>
      <c r="N67" s="161">
        <v>156818</v>
      </c>
      <c r="Q67" s="211" t="s">
        <v>439</v>
      </c>
      <c r="R67" s="161">
        <v>163063</v>
      </c>
      <c r="U67" s="211" t="s">
        <v>439</v>
      </c>
      <c r="V67" s="161">
        <v>165333</v>
      </c>
      <c r="Y67" s="211" t="s">
        <v>439</v>
      </c>
      <c r="Z67" s="161">
        <v>170140</v>
      </c>
      <c r="AC67" s="211" t="s">
        <v>439</v>
      </c>
      <c r="AD67" s="161">
        <v>193449</v>
      </c>
      <c r="AG67" s="211" t="s">
        <v>439</v>
      </c>
      <c r="AH67" s="161">
        <v>202060</v>
      </c>
      <c r="AK67" s="211" t="s">
        <v>439</v>
      </c>
      <c r="AL67" s="161">
        <v>214504</v>
      </c>
      <c r="AP67" s="211" t="s">
        <v>439</v>
      </c>
      <c r="AQ67" s="161">
        <v>229444</v>
      </c>
      <c r="AT67" s="211" t="s">
        <v>439</v>
      </c>
      <c r="AU67" s="161">
        <v>249734</v>
      </c>
      <c r="AX67" s="211" t="s">
        <v>439</v>
      </c>
      <c r="AY67" s="161">
        <v>273509</v>
      </c>
      <c r="BB67" s="211" t="s">
        <v>439</v>
      </c>
      <c r="BC67" s="161">
        <v>243238</v>
      </c>
      <c r="BF67" s="211" t="s">
        <v>439</v>
      </c>
      <c r="BG67" s="161">
        <v>237433</v>
      </c>
      <c r="BJ67" s="211" t="s">
        <v>439</v>
      </c>
      <c r="BK67" s="161">
        <v>120047</v>
      </c>
      <c r="BN67" s="211" t="s">
        <v>439</v>
      </c>
      <c r="BO67" s="161">
        <v>133805</v>
      </c>
      <c r="BR67" s="211" t="s">
        <v>439</v>
      </c>
      <c r="BS67" s="161">
        <v>263472</v>
      </c>
      <c r="BV67" s="211" t="s">
        <v>439</v>
      </c>
      <c r="BW67" s="161">
        <v>282332</v>
      </c>
      <c r="BZ67" s="211" t="s">
        <v>439</v>
      </c>
      <c r="CA67" s="161">
        <v>285981</v>
      </c>
      <c r="CD67" s="211" t="s">
        <v>439</v>
      </c>
      <c r="CE67" s="161">
        <v>303357</v>
      </c>
      <c r="CH67" s="211" t="s">
        <v>439</v>
      </c>
      <c r="CI67" s="161">
        <v>319345</v>
      </c>
      <c r="CL67" s="211" t="s">
        <v>439</v>
      </c>
      <c r="CM67" s="161">
        <v>334789</v>
      </c>
      <c r="CQ67" s="211" t="s">
        <v>439</v>
      </c>
      <c r="CR67" s="161">
        <v>411098</v>
      </c>
      <c r="CU67" s="211" t="s">
        <v>439</v>
      </c>
      <c r="CV67" s="161">
        <v>475969</v>
      </c>
      <c r="CY67" s="211" t="s">
        <v>439</v>
      </c>
      <c r="CZ67" s="161">
        <v>47905</v>
      </c>
      <c r="DC67" s="211" t="s">
        <v>439</v>
      </c>
      <c r="DD67" s="161">
        <v>504812</v>
      </c>
      <c r="DG67" s="211" t="s">
        <v>439</v>
      </c>
      <c r="DH67" s="161">
        <v>599536</v>
      </c>
      <c r="DK67" s="211" t="s">
        <v>439</v>
      </c>
      <c r="DL67" s="161">
        <v>566288</v>
      </c>
      <c r="DO67" s="211" t="s">
        <v>439</v>
      </c>
      <c r="DP67" s="161">
        <v>686382</v>
      </c>
      <c r="DS67" s="211" t="s">
        <v>439</v>
      </c>
      <c r="DT67" s="161">
        <v>740669</v>
      </c>
      <c r="DW67" s="211" t="s">
        <v>439</v>
      </c>
      <c r="DX67" s="161">
        <v>762901</v>
      </c>
      <c r="EA67" s="211" t="s">
        <v>439</v>
      </c>
      <c r="EB67" s="161">
        <v>869190</v>
      </c>
      <c r="EE67" s="211" t="s">
        <v>439</v>
      </c>
      <c r="EF67" s="161">
        <v>979492</v>
      </c>
      <c r="EI67" s="211" t="s">
        <v>439</v>
      </c>
      <c r="EJ67" s="161">
        <v>1542346</v>
      </c>
      <c r="EM67" s="211" t="s">
        <v>439</v>
      </c>
      <c r="EN67" s="161">
        <v>1811969</v>
      </c>
      <c r="EQ67" s="211" t="s">
        <v>439</v>
      </c>
      <c r="ER67" s="161">
        <v>1861321</v>
      </c>
      <c r="EV67" s="211" t="s">
        <v>439</v>
      </c>
      <c r="EW67" s="161">
        <v>1989914</v>
      </c>
      <c r="EZ67" s="211" t="s">
        <v>439</v>
      </c>
      <c r="FA67" s="161">
        <v>2584911</v>
      </c>
      <c r="FE67" s="211" t="s">
        <v>439</v>
      </c>
      <c r="FF67" s="161">
        <v>3126760</v>
      </c>
      <c r="FI67" s="211" t="s">
        <v>439</v>
      </c>
      <c r="FJ67" s="161">
        <v>3345025</v>
      </c>
      <c r="FM67" s="211" t="s">
        <v>439</v>
      </c>
      <c r="FN67" s="161">
        <v>2502199</v>
      </c>
      <c r="FQ67" s="211" t="s">
        <v>439</v>
      </c>
      <c r="FR67" s="161">
        <v>3718451</v>
      </c>
      <c r="FU67" s="211" t="s">
        <v>439</v>
      </c>
      <c r="FV67" s="161">
        <v>3640504</v>
      </c>
      <c r="FY67" s="211" t="s">
        <v>439</v>
      </c>
      <c r="FZ67" s="161">
        <v>4420125</v>
      </c>
      <c r="GC67" s="211" t="s">
        <v>439</v>
      </c>
      <c r="GD67" s="161">
        <v>4454162</v>
      </c>
      <c r="GH67" s="211" t="s">
        <v>439</v>
      </c>
      <c r="GI67" s="161">
        <v>4779853</v>
      </c>
      <c r="GM67" s="211" t="s">
        <v>439</v>
      </c>
      <c r="GN67" s="161">
        <v>10355</v>
      </c>
      <c r="GQ67" s="211" t="s">
        <v>439</v>
      </c>
      <c r="GR67" s="161">
        <v>11889</v>
      </c>
      <c r="GU67" s="211" t="s">
        <v>439</v>
      </c>
      <c r="GV67" s="161">
        <v>12820</v>
      </c>
      <c r="GY67" s="211" t="s">
        <v>439</v>
      </c>
      <c r="GZ67" s="161">
        <v>16529</v>
      </c>
      <c r="HC67" s="211" t="s">
        <v>439</v>
      </c>
      <c r="HD67" s="161">
        <v>15478</v>
      </c>
      <c r="HH67" s="211" t="s">
        <v>439</v>
      </c>
      <c r="HI67" s="161">
        <v>25339</v>
      </c>
      <c r="HL67" s="211" t="s">
        <v>439</v>
      </c>
      <c r="HM67" s="161">
        <v>18222</v>
      </c>
      <c r="HP67" s="211" t="s">
        <v>439</v>
      </c>
      <c r="HQ67" s="161">
        <v>8279</v>
      </c>
      <c r="HU67" s="211" t="s">
        <v>439</v>
      </c>
      <c r="HV67" s="161">
        <v>17638</v>
      </c>
      <c r="HY67" s="211" t="s">
        <v>439</v>
      </c>
      <c r="HZ67" s="161">
        <v>19877</v>
      </c>
      <c r="IC67" s="211" t="s">
        <v>439</v>
      </c>
      <c r="ID67" s="161">
        <v>21437</v>
      </c>
      <c r="IG67" s="211" t="s">
        <v>439</v>
      </c>
      <c r="IH67" s="161">
        <v>20253</v>
      </c>
      <c r="IK67" s="211" t="s">
        <v>439</v>
      </c>
      <c r="IL67" s="161">
        <v>20475</v>
      </c>
      <c r="IO67" s="211" t="s">
        <v>439</v>
      </c>
      <c r="IP67" s="161">
        <v>29968</v>
      </c>
      <c r="IS67" s="211" t="s">
        <v>439</v>
      </c>
      <c r="IT67" s="207">
        <v>24948</v>
      </c>
    </row>
    <row r="68" spans="1:254" s="207" customFormat="1" x14ac:dyDescent="0.3">
      <c r="E68" s="211" t="s">
        <v>440</v>
      </c>
      <c r="F68" s="161">
        <v>53545</v>
      </c>
      <c r="I68" s="211" t="s">
        <v>440</v>
      </c>
      <c r="J68" s="161">
        <v>54489</v>
      </c>
      <c r="M68" s="211" t="s">
        <v>440</v>
      </c>
      <c r="N68" s="161">
        <v>60646</v>
      </c>
      <c r="Q68" s="211" t="s">
        <v>440</v>
      </c>
      <c r="R68" s="161">
        <v>63613</v>
      </c>
      <c r="U68" s="211" t="s">
        <v>440</v>
      </c>
      <c r="V68" s="161">
        <v>76079</v>
      </c>
      <c r="Y68" s="211" t="s">
        <v>440</v>
      </c>
      <c r="Z68" s="161">
        <v>66192</v>
      </c>
      <c r="AC68" s="211" t="s">
        <v>440</v>
      </c>
      <c r="AD68" s="161">
        <v>76349</v>
      </c>
      <c r="AG68" s="211" t="s">
        <v>440</v>
      </c>
      <c r="AH68" s="161">
        <v>89186</v>
      </c>
      <c r="AK68" s="211" t="s">
        <v>440</v>
      </c>
      <c r="AL68" s="161">
        <v>81923</v>
      </c>
      <c r="AP68" s="211" t="s">
        <v>440</v>
      </c>
      <c r="AQ68" s="161">
        <v>85922</v>
      </c>
      <c r="AT68" s="211" t="s">
        <v>440</v>
      </c>
      <c r="AU68" s="161">
        <v>108129</v>
      </c>
      <c r="AX68" s="211" t="s">
        <v>440</v>
      </c>
      <c r="AY68" s="161">
        <v>120736</v>
      </c>
      <c r="BB68" s="211" t="s">
        <v>440</v>
      </c>
      <c r="BC68" s="161">
        <v>109841</v>
      </c>
      <c r="BF68" s="211" t="s">
        <v>440</v>
      </c>
      <c r="BG68" s="161">
        <v>112963</v>
      </c>
      <c r="BJ68" s="211" t="s">
        <v>440</v>
      </c>
      <c r="BK68" s="161">
        <v>110961</v>
      </c>
      <c r="BN68" s="211" t="s">
        <v>440</v>
      </c>
      <c r="BO68" s="161">
        <v>135290</v>
      </c>
      <c r="BR68" s="211" t="s">
        <v>440</v>
      </c>
      <c r="BS68" s="161">
        <v>107173</v>
      </c>
      <c r="BV68" s="211" t="s">
        <v>440</v>
      </c>
      <c r="BW68" s="161">
        <v>115639</v>
      </c>
      <c r="BZ68" s="211" t="s">
        <v>440</v>
      </c>
      <c r="CA68" s="161">
        <v>124105</v>
      </c>
      <c r="CD68" s="211" t="s">
        <v>440</v>
      </c>
      <c r="CE68" s="161">
        <v>143898</v>
      </c>
      <c r="CH68" s="211" t="s">
        <v>440</v>
      </c>
      <c r="CI68" s="161">
        <v>145905</v>
      </c>
      <c r="CL68" s="211" t="s">
        <v>440</v>
      </c>
      <c r="CM68" s="161">
        <v>139497</v>
      </c>
      <c r="CQ68" s="211" t="s">
        <v>440</v>
      </c>
      <c r="CR68" s="161">
        <v>161057</v>
      </c>
      <c r="CU68" s="211" t="s">
        <v>440</v>
      </c>
      <c r="CV68" s="161">
        <v>184914</v>
      </c>
      <c r="CY68" s="211" t="s">
        <v>440</v>
      </c>
      <c r="CZ68" s="161">
        <v>191757</v>
      </c>
      <c r="DC68" s="211" t="s">
        <v>440</v>
      </c>
      <c r="DD68" s="161">
        <v>189121</v>
      </c>
      <c r="DG68" s="211" t="s">
        <v>440</v>
      </c>
      <c r="DH68" s="161">
        <v>225351</v>
      </c>
      <c r="DK68" s="211" t="s">
        <v>440</v>
      </c>
      <c r="DL68" s="161">
        <v>239924</v>
      </c>
      <c r="DO68" s="211" t="s">
        <v>440</v>
      </c>
      <c r="DP68" s="161">
        <v>299776</v>
      </c>
      <c r="DS68" s="211" t="s">
        <v>440</v>
      </c>
      <c r="DT68" s="161">
        <v>310849</v>
      </c>
      <c r="DW68" s="211" t="s">
        <v>440</v>
      </c>
      <c r="DX68" s="161">
        <v>331151</v>
      </c>
      <c r="EA68" s="211" t="s">
        <v>440</v>
      </c>
      <c r="EB68" s="161">
        <v>393174</v>
      </c>
      <c r="EE68" s="211" t="s">
        <v>440</v>
      </c>
      <c r="EF68" s="161">
        <v>439509</v>
      </c>
      <c r="EI68" s="211" t="s">
        <v>440</v>
      </c>
      <c r="EJ68" s="161">
        <v>540988</v>
      </c>
      <c r="EM68" s="211" t="s">
        <v>440</v>
      </c>
      <c r="EN68" s="161">
        <v>708603</v>
      </c>
      <c r="EQ68" s="211" t="s">
        <v>440</v>
      </c>
      <c r="ER68" s="161">
        <v>726573</v>
      </c>
      <c r="EV68" s="211" t="s">
        <v>440</v>
      </c>
      <c r="EW68" s="161">
        <v>782246</v>
      </c>
      <c r="EZ68" s="211" t="s">
        <v>440</v>
      </c>
      <c r="FA68" s="161">
        <v>715205</v>
      </c>
      <c r="FE68" s="211" t="s">
        <v>440</v>
      </c>
      <c r="FF68" s="161">
        <v>804187</v>
      </c>
      <c r="FI68" s="211" t="s">
        <v>440</v>
      </c>
      <c r="FJ68" s="161">
        <v>880443</v>
      </c>
      <c r="FM68" s="211" t="s">
        <v>440</v>
      </c>
      <c r="FN68" s="161">
        <v>690312</v>
      </c>
      <c r="FQ68" s="211" t="s">
        <v>440</v>
      </c>
      <c r="FR68" s="161">
        <v>1507851</v>
      </c>
      <c r="FU68" s="211" t="s">
        <v>440</v>
      </c>
      <c r="FV68" s="161">
        <v>1441311</v>
      </c>
      <c r="FY68" s="211" t="s">
        <v>440</v>
      </c>
      <c r="FZ68" s="161">
        <v>1890438</v>
      </c>
      <c r="GC68" s="211" t="s">
        <v>440</v>
      </c>
      <c r="GD68" s="161">
        <v>1813666</v>
      </c>
      <c r="GH68" s="211" t="s">
        <v>440</v>
      </c>
      <c r="GI68" s="161">
        <v>1957288</v>
      </c>
      <c r="GM68" s="211" t="s">
        <v>440</v>
      </c>
      <c r="GN68" s="161">
        <v>3304</v>
      </c>
      <c r="GQ68" s="211" t="s">
        <v>440</v>
      </c>
      <c r="GR68" s="161">
        <v>3142</v>
      </c>
      <c r="GU68" s="211" t="s">
        <v>440</v>
      </c>
      <c r="GV68" s="161">
        <v>3546</v>
      </c>
      <c r="GY68" s="211" t="s">
        <v>440</v>
      </c>
      <c r="GZ68" s="161">
        <v>4453</v>
      </c>
      <c r="HC68" s="211" t="s">
        <v>440</v>
      </c>
      <c r="HD68" s="161">
        <v>4205</v>
      </c>
      <c r="HH68" s="211" t="s">
        <v>440</v>
      </c>
      <c r="HI68" s="161">
        <v>5490</v>
      </c>
      <c r="HL68" s="211" t="s">
        <v>440</v>
      </c>
      <c r="HM68" s="161">
        <v>5126</v>
      </c>
      <c r="HP68" s="211" t="s">
        <v>440</v>
      </c>
      <c r="HQ68" s="161">
        <v>2270</v>
      </c>
      <c r="HU68" s="211" t="s">
        <v>440</v>
      </c>
      <c r="HV68" s="161">
        <v>4850</v>
      </c>
      <c r="HY68" s="211" t="s">
        <v>440</v>
      </c>
      <c r="HZ68" s="161">
        <v>3748</v>
      </c>
      <c r="IC68" s="211" t="s">
        <v>440</v>
      </c>
      <c r="ID68" s="161">
        <v>4361</v>
      </c>
      <c r="IG68" s="211" t="s">
        <v>440</v>
      </c>
      <c r="IH68" s="161">
        <v>4849</v>
      </c>
      <c r="IK68" s="211" t="s">
        <v>440</v>
      </c>
      <c r="IL68" s="161">
        <v>4840</v>
      </c>
      <c r="IO68" s="211" t="s">
        <v>440</v>
      </c>
      <c r="IP68" s="161">
        <v>5737</v>
      </c>
      <c r="IS68" s="211" t="s">
        <v>440</v>
      </c>
      <c r="IT68" s="207">
        <v>3834</v>
      </c>
    </row>
    <row r="69" spans="1:254" s="117" customFormat="1" x14ac:dyDescent="0.3">
      <c r="A69" s="117" t="s">
        <v>428</v>
      </c>
      <c r="E69" s="56" t="s">
        <v>441</v>
      </c>
      <c r="F69" s="226">
        <f>F67+(F68*F55)</f>
        <v>30987.3202247191</v>
      </c>
      <c r="I69" s="56" t="s">
        <v>441</v>
      </c>
      <c r="J69" s="226">
        <f>J67+(J68*J55)</f>
        <v>136060</v>
      </c>
      <c r="M69" s="56" t="s">
        <v>441</v>
      </c>
      <c r="N69" s="226">
        <f>N67+(N68*N55)</f>
        <v>173586.4792626728</v>
      </c>
      <c r="Q69" s="56" t="s">
        <v>441</v>
      </c>
      <c r="R69" s="226">
        <f>R67+(R68*R55)</f>
        <v>174383.95762711865</v>
      </c>
      <c r="U69" s="56" t="s">
        <v>441</v>
      </c>
      <c r="V69" s="226">
        <f>V67+(V68*V55)</f>
        <v>188610.90298507462</v>
      </c>
      <c r="Y69" s="56" t="s">
        <v>441</v>
      </c>
      <c r="Z69" s="226">
        <f>Z67+(Z68*Z55)</f>
        <v>188192.36363636365</v>
      </c>
      <c r="AC69" s="56" t="s">
        <v>441</v>
      </c>
      <c r="AD69" s="226">
        <f>AD67+(AD68*AD55)</f>
        <v>220199.01459854015</v>
      </c>
      <c r="AG69" s="56" t="s">
        <v>441</v>
      </c>
      <c r="AH69" s="226">
        <f>AH67+(AH68*AH55)</f>
        <v>237734.39999999999</v>
      </c>
      <c r="AK69" s="56" t="s">
        <v>441</v>
      </c>
      <c r="AL69" s="226">
        <f>AL67+(AL68*AL55)</f>
        <v>251190.05723905723</v>
      </c>
      <c r="AP69" s="56" t="s">
        <v>441</v>
      </c>
      <c r="AQ69" s="226">
        <f>AQ67+(AQ68*AQ55)</f>
        <v>262094.36</v>
      </c>
      <c r="AT69" s="56" t="s">
        <v>441</v>
      </c>
      <c r="AU69" s="226">
        <f>AU67+(AU68*AU55)</f>
        <v>297915.83419689117</v>
      </c>
      <c r="AX69" s="56" t="s">
        <v>441</v>
      </c>
      <c r="AY69" s="226">
        <f>AY67+(AY68*AY55)</f>
        <v>324240.79342723003</v>
      </c>
      <c r="BB69" s="56" t="s">
        <v>441</v>
      </c>
      <c r="BC69" s="226">
        <f>BC67+(BC68*BC55)</f>
        <v>286256.66840731073</v>
      </c>
      <c r="BF69" s="56" t="s">
        <v>441</v>
      </c>
      <c r="BG69" s="226">
        <f>BG67+(BG68*BG55)</f>
        <v>256363.61263736265</v>
      </c>
      <c r="BJ69" s="56" t="s">
        <v>441</v>
      </c>
      <c r="BK69" s="226">
        <f>BK67+(BK68*BK55)</f>
        <v>229469.92673267325</v>
      </c>
      <c r="BN69" s="56" t="s">
        <v>441</v>
      </c>
      <c r="BO69" s="226">
        <f>BO67+(BO68*BO55)</f>
        <v>268762.59213759215</v>
      </c>
      <c r="BR69" s="56" t="s">
        <v>441</v>
      </c>
      <c r="BS69" s="226">
        <f>BS67+(BS68*BS55)</f>
        <v>272284.63395225466</v>
      </c>
      <c r="BV69" s="56" t="s">
        <v>441</v>
      </c>
      <c r="BW69" s="226">
        <f>BW67+(BW68*BW55)</f>
        <v>290171.93220338982</v>
      </c>
      <c r="BZ69" s="56" t="s">
        <v>441</v>
      </c>
      <c r="CA69" s="226">
        <f>CA67+(CA68*CA55)</f>
        <v>309143.45391705068</v>
      </c>
      <c r="CD69" s="56" t="s">
        <v>441</v>
      </c>
      <c r="CE69" s="226">
        <f>CE67+(CE68*CE55)</f>
        <v>332203.68531468534</v>
      </c>
      <c r="CH69" s="56" t="s">
        <v>441</v>
      </c>
      <c r="CI69" s="226">
        <f>CI67+(CI68*CI55)</f>
        <v>359525.869140625</v>
      </c>
      <c r="CL69" s="56" t="s">
        <v>441</v>
      </c>
      <c r="CM69" s="226">
        <f>CM67+(CM68*CM55)</f>
        <v>388639.9979466119</v>
      </c>
      <c r="CQ69" s="56" t="s">
        <v>441</v>
      </c>
      <c r="CR69" s="226">
        <f>CR67+(CR68*CR55)</f>
        <v>489888.47482014389</v>
      </c>
      <c r="CU69" s="56" t="s">
        <v>441</v>
      </c>
      <c r="CV69" s="226">
        <f>CV67+(CV68*CV55)</f>
        <v>590758.60869565222</v>
      </c>
      <c r="CY69" s="56" t="s">
        <v>441</v>
      </c>
      <c r="CZ69" s="226">
        <f>CZ67+(CZ68*CZ55)</f>
        <v>136723.56294536818</v>
      </c>
      <c r="DC69" s="56" t="s">
        <v>441</v>
      </c>
      <c r="DD69" s="226">
        <f>DD67+(DD68*DD55)</f>
        <v>591568.96359223302</v>
      </c>
      <c r="DG69" s="56" t="s">
        <v>441</v>
      </c>
      <c r="DH69" s="226">
        <f>DH67+(DH68*DH55)</f>
        <v>723339.9444444445</v>
      </c>
      <c r="DK69" s="56" t="s">
        <v>441</v>
      </c>
      <c r="DL69" s="226">
        <f>DL67+(DL68*DL55)</f>
        <v>720290.09784735809</v>
      </c>
      <c r="DO69" s="56" t="s">
        <v>441</v>
      </c>
      <c r="DP69" s="226">
        <f>DP67+(DP68*DP55)</f>
        <v>893424.84226646251</v>
      </c>
      <c r="DS69" s="56" t="s">
        <v>441</v>
      </c>
      <c r="DT69" s="226">
        <f>DT67+(DT68*DT55)</f>
        <v>951421.86706056132</v>
      </c>
      <c r="DW69" s="56" t="s">
        <v>441</v>
      </c>
      <c r="DX69" s="226">
        <f>DX67+(DX68*DX55)</f>
        <v>1026815.5400552487</v>
      </c>
      <c r="EA69" s="56" t="s">
        <v>441</v>
      </c>
      <c r="EB69" s="226">
        <f>EB67+(EB68*EB55)</f>
        <v>1227882.9088838268</v>
      </c>
      <c r="EE69" s="56" t="s">
        <v>441</v>
      </c>
      <c r="EF69" s="226">
        <f>EF67+(EF68*EF55)</f>
        <v>1395529.8387434555</v>
      </c>
      <c r="EI69" s="56" t="s">
        <v>441</v>
      </c>
      <c r="EJ69" s="226">
        <f>EJ67+(EJ68*EJ55)</f>
        <v>1655493.816993464</v>
      </c>
      <c r="EM69" s="56" t="s">
        <v>441</v>
      </c>
      <c r="EN69" s="226">
        <f>EN67+(EN68*EN55)</f>
        <v>2028017.3425345044</v>
      </c>
      <c r="EQ69" s="56" t="s">
        <v>441</v>
      </c>
      <c r="ER69" s="226">
        <f>ER67+(ER68*ER55)</f>
        <v>2255469.2172330096</v>
      </c>
      <c r="EV69" s="56" t="s">
        <v>441</v>
      </c>
      <c r="EW69" s="226">
        <f>EW67+(EW68*EW55)</f>
        <v>2674379.25</v>
      </c>
      <c r="EZ69" s="56" t="s">
        <v>441</v>
      </c>
      <c r="FA69" s="226">
        <f>FA67+(FA68*FA55)</f>
        <v>2975022.8181818184</v>
      </c>
      <c r="FE69" s="56" t="s">
        <v>441</v>
      </c>
      <c r="FF69" s="226">
        <f>FF67+(FF68*FF55)</f>
        <v>3606450.4912280701</v>
      </c>
      <c r="FI69" s="56" t="s">
        <v>441</v>
      </c>
      <c r="FJ69" s="226">
        <f>FJ67+(FJ68*FJ55)</f>
        <v>3975639.7803203659</v>
      </c>
      <c r="FM69" s="56" t="s">
        <v>441</v>
      </c>
      <c r="FN69" s="226">
        <f>FN67+(FN68*FN55)</f>
        <v>3054084.3192612138</v>
      </c>
      <c r="FQ69" s="56" t="s">
        <v>441</v>
      </c>
      <c r="FR69" s="226">
        <f>FR67+(FR68*FR55)</f>
        <v>4209880.9761526231</v>
      </c>
      <c r="FU69" s="56" t="s">
        <v>441</v>
      </c>
      <c r="FV69" s="226">
        <f>FV67+(FV68*FV55)</f>
        <v>4138879.3944805195</v>
      </c>
      <c r="FY69" s="56" t="s">
        <v>441</v>
      </c>
      <c r="FZ69" s="226">
        <f>FZ67+(FZ68*FZ55)</f>
        <v>5163712.8199753389</v>
      </c>
      <c r="GC69" s="56" t="s">
        <v>441</v>
      </c>
      <c r="GD69" s="226">
        <f>GD67+(GD68*GD55)</f>
        <v>5359818.8223086903</v>
      </c>
      <c r="GH69" s="56" t="s">
        <v>441</v>
      </c>
      <c r="GI69" s="226">
        <f>GI67+(GI68*GI55)</f>
        <v>5945847.3971462548</v>
      </c>
      <c r="GM69" s="56" t="s">
        <v>441</v>
      </c>
      <c r="GN69" s="226">
        <f>GN67+(GN68*GN55)</f>
        <v>12571.433333333332</v>
      </c>
      <c r="GQ69" s="56" t="s">
        <v>441</v>
      </c>
      <c r="GR69" s="226">
        <f>GR67+(GR68*GR55)</f>
        <v>11898.492447129909</v>
      </c>
      <c r="GU69" s="56" t="s">
        <v>441</v>
      </c>
      <c r="GV69" s="226">
        <f>GV67+(GV68*GV55)</f>
        <v>13529.2</v>
      </c>
      <c r="GY69" s="56" t="s">
        <v>441</v>
      </c>
      <c r="GZ69" s="226">
        <f>GZ67+(GZ68*GZ55)</f>
        <v>18352.426724137931</v>
      </c>
      <c r="HC69" s="56" t="s">
        <v>441</v>
      </c>
      <c r="HD69" s="226">
        <f>HD67+(HD68*HD55)</f>
        <v>17732.031531531531</v>
      </c>
      <c r="HH69" s="56" t="s">
        <v>441</v>
      </c>
      <c r="HI69" s="226">
        <f>HI67+(HI68*HI55)</f>
        <v>25564.434782608696</v>
      </c>
      <c r="HL69" s="56" t="s">
        <v>441</v>
      </c>
      <c r="HM69" s="226">
        <f>HM67+(HM68*HM55)</f>
        <v>21619.69348659004</v>
      </c>
      <c r="HP69" s="56" t="s">
        <v>441</v>
      </c>
      <c r="HQ69" s="226">
        <f>HQ67+(HQ68*HQ55)</f>
        <v>8813.8167539267015</v>
      </c>
      <c r="HU69" s="56" t="s">
        <v>441</v>
      </c>
      <c r="HV69" s="226">
        <f>HV67+(HV68*HV55)</f>
        <v>19706.249534450653</v>
      </c>
      <c r="HY69" s="56" t="s">
        <v>441</v>
      </c>
      <c r="HZ69" s="226">
        <f>HZ67+(HZ68*HZ55)</f>
        <v>20453.615384615383</v>
      </c>
      <c r="IC69" s="56" t="s">
        <v>441</v>
      </c>
      <c r="ID69" s="226">
        <f>ID67+(ID68*ID55)</f>
        <v>24384.938547486032</v>
      </c>
      <c r="IG69" s="56" t="s">
        <v>441</v>
      </c>
      <c r="IH69" s="226">
        <f>IH67+(IH68*IH55)</f>
        <v>24930.858823529412</v>
      </c>
      <c r="IK69" s="56" t="s">
        <v>441</v>
      </c>
      <c r="IL69" s="226">
        <f>IL67+(IL68*IL55)</f>
        <v>24424.885057471263</v>
      </c>
      <c r="IO69" s="56" t="s">
        <v>441</v>
      </c>
      <c r="IP69" s="226">
        <f>IP67+(IP68*IP55)</f>
        <v>32298.65625</v>
      </c>
      <c r="IS69" s="56" t="s">
        <v>441</v>
      </c>
      <c r="IT69" s="117">
        <f>IT67+(IT68*IT55)</f>
        <v>25576.524590163935</v>
      </c>
    </row>
    <row r="70" spans="1:254" s="207" customFormat="1" x14ac:dyDescent="0.3">
      <c r="F70" s="161"/>
      <c r="J70" s="161"/>
      <c r="N70" s="161"/>
      <c r="R70" s="161"/>
      <c r="V70" s="161"/>
      <c r="Z70" s="161"/>
      <c r="AD70" s="161"/>
      <c r="AH70" s="161"/>
      <c r="AL70" s="161"/>
      <c r="AQ70" s="161"/>
      <c r="AU70" s="161"/>
      <c r="AY70" s="161"/>
      <c r="BC70" s="161"/>
      <c r="BG70" s="161"/>
      <c r="BK70" s="161"/>
      <c r="BO70" s="161"/>
      <c r="BS70" s="161"/>
      <c r="BW70" s="161"/>
      <c r="CA70" s="161"/>
      <c r="CE70" s="161"/>
      <c r="CI70" s="161"/>
      <c r="CM70" s="161"/>
      <c r="CR70" s="161"/>
      <c r="CV70" s="161"/>
      <c r="CZ70" s="161"/>
      <c r="DD70" s="161"/>
      <c r="DH70" s="161"/>
      <c r="DL70" s="161"/>
      <c r="DP70" s="161"/>
      <c r="DT70" s="161"/>
      <c r="DX70" s="161"/>
      <c r="EB70" s="161"/>
      <c r="EF70" s="161"/>
      <c r="EJ70" s="161"/>
      <c r="EN70" s="161"/>
      <c r="ER70" s="161"/>
      <c r="EW70" s="161"/>
      <c r="FA70" s="161"/>
      <c r="FF70" s="161"/>
      <c r="FJ70" s="161"/>
      <c r="FN70" s="161"/>
      <c r="FR70" s="161"/>
      <c r="FV70" s="161"/>
      <c r="FZ70" s="161"/>
      <c r="GD70" s="161"/>
      <c r="GI70" s="161"/>
      <c r="GN70" s="161"/>
      <c r="GR70" s="161"/>
      <c r="GV70" s="161"/>
      <c r="GZ70" s="161"/>
      <c r="HD70" s="161"/>
      <c r="HI70" s="161"/>
      <c r="HM70" s="161"/>
      <c r="HQ70" s="161"/>
      <c r="HV70" s="161"/>
      <c r="HZ70" s="161"/>
      <c r="ID70" s="161"/>
      <c r="IH70" s="161"/>
      <c r="IL70" s="161"/>
      <c r="IP70" s="161"/>
    </row>
    <row r="71" spans="1:254" s="207" customFormat="1" x14ac:dyDescent="0.3">
      <c r="E71" s="211" t="s">
        <v>442</v>
      </c>
      <c r="F71" s="161">
        <v>426884</v>
      </c>
      <c r="I71" s="211" t="s">
        <v>442</v>
      </c>
      <c r="J71" s="161">
        <v>347453</v>
      </c>
      <c r="M71" s="211" t="s">
        <v>442</v>
      </c>
      <c r="N71" s="161">
        <v>548164</v>
      </c>
      <c r="Q71" s="211" t="s">
        <v>442</v>
      </c>
      <c r="R71" s="161">
        <v>477500</v>
      </c>
      <c r="U71" s="211" t="s">
        <v>442</v>
      </c>
      <c r="V71" s="161">
        <v>476016</v>
      </c>
      <c r="Y71" s="211" t="s">
        <v>442</v>
      </c>
      <c r="Z71" s="161">
        <v>612991</v>
      </c>
      <c r="AC71" s="211" t="s">
        <v>442</v>
      </c>
      <c r="AD71" s="161">
        <v>666167</v>
      </c>
      <c r="AG71" s="211" t="s">
        <v>442</v>
      </c>
      <c r="AH71" s="161">
        <v>741097</v>
      </c>
      <c r="AK71" s="211" t="s">
        <v>442</v>
      </c>
      <c r="AL71" s="161">
        <v>744556</v>
      </c>
      <c r="AP71" s="211" t="s">
        <v>442</v>
      </c>
      <c r="AQ71" s="161">
        <v>873083</v>
      </c>
      <c r="AT71" s="211" t="s">
        <v>442</v>
      </c>
      <c r="AU71" s="161">
        <v>853561</v>
      </c>
      <c r="AX71" s="211" t="s">
        <v>442</v>
      </c>
      <c r="AY71" s="161">
        <v>986711</v>
      </c>
      <c r="BB71" s="211" t="s">
        <v>442</v>
      </c>
      <c r="BC71" s="161">
        <v>904049</v>
      </c>
      <c r="BF71" s="211" t="s">
        <v>442</v>
      </c>
      <c r="BG71" s="161">
        <v>672892</v>
      </c>
      <c r="BJ71" s="211" t="s">
        <v>442</v>
      </c>
      <c r="BK71" s="161">
        <v>541326</v>
      </c>
      <c r="BN71" s="211" t="s">
        <v>442</v>
      </c>
      <c r="BO71" s="161">
        <v>726871</v>
      </c>
      <c r="BR71" s="211" t="s">
        <v>442</v>
      </c>
      <c r="BS71" s="161">
        <v>708408</v>
      </c>
      <c r="BV71" s="211" t="s">
        <v>442</v>
      </c>
      <c r="BW71" s="161">
        <v>791631</v>
      </c>
      <c r="BZ71" s="211" t="s">
        <v>442</v>
      </c>
      <c r="CA71" s="161">
        <v>801993</v>
      </c>
      <c r="CD71" s="211" t="s">
        <v>442</v>
      </c>
      <c r="CE71" s="161">
        <v>865927</v>
      </c>
      <c r="CH71" s="211" t="s">
        <v>442</v>
      </c>
      <c r="CI71" s="161">
        <v>924610</v>
      </c>
      <c r="CL71" s="211" t="s">
        <v>442</v>
      </c>
      <c r="CM71" s="161">
        <v>1067664</v>
      </c>
      <c r="CQ71" s="211" t="s">
        <v>442</v>
      </c>
      <c r="CR71" s="161">
        <v>1168469</v>
      </c>
      <c r="CU71" s="211" t="s">
        <v>442</v>
      </c>
      <c r="CV71" s="161">
        <v>1518153</v>
      </c>
      <c r="CY71" s="211" t="s">
        <v>442</v>
      </c>
      <c r="CZ71" s="161">
        <v>1376093</v>
      </c>
      <c r="DC71" s="211" t="s">
        <v>442</v>
      </c>
      <c r="DD71" s="161">
        <v>1476837</v>
      </c>
      <c r="DG71" s="211" t="s">
        <v>442</v>
      </c>
      <c r="DH71" s="161">
        <v>1788183</v>
      </c>
      <c r="DK71" s="211" t="s">
        <v>442</v>
      </c>
      <c r="DL71" s="161">
        <v>1974325</v>
      </c>
      <c r="DO71" s="211" t="s">
        <v>442</v>
      </c>
      <c r="DP71" s="161">
        <v>2108733</v>
      </c>
      <c r="DS71" s="211" t="s">
        <v>442</v>
      </c>
      <c r="DT71" s="161">
        <v>2524615</v>
      </c>
      <c r="DW71" s="211" t="s">
        <v>442</v>
      </c>
      <c r="DX71" s="161">
        <v>2465091</v>
      </c>
      <c r="EA71" s="211" t="s">
        <v>442</v>
      </c>
      <c r="EB71" s="161">
        <v>3195514</v>
      </c>
      <c r="EE71" s="211" t="s">
        <v>442</v>
      </c>
      <c r="EF71" s="161">
        <v>3826723</v>
      </c>
      <c r="EI71" s="211" t="s">
        <v>442</v>
      </c>
      <c r="EJ71" s="161">
        <v>4334433</v>
      </c>
      <c r="EM71" s="211" t="s">
        <v>442</v>
      </c>
      <c r="EN71" s="161">
        <v>5370580</v>
      </c>
      <c r="EQ71" s="211" t="s">
        <v>442</v>
      </c>
      <c r="ER71" s="161">
        <v>5736083</v>
      </c>
      <c r="EV71" s="211" t="s">
        <v>442</v>
      </c>
      <c r="EW71" s="161">
        <v>6370908</v>
      </c>
      <c r="EZ71" s="211" t="s">
        <v>442</v>
      </c>
      <c r="FA71" s="161">
        <v>7048140</v>
      </c>
      <c r="FE71" s="211" t="s">
        <v>442</v>
      </c>
      <c r="FF71" s="161">
        <v>8272974</v>
      </c>
      <c r="FI71" s="211" t="s">
        <v>442</v>
      </c>
      <c r="FJ71" s="161">
        <v>9150473</v>
      </c>
      <c r="FM71" s="211" t="s">
        <v>442</v>
      </c>
      <c r="FN71" s="161">
        <v>6863579</v>
      </c>
      <c r="FQ71" s="211" t="s">
        <v>442</v>
      </c>
      <c r="FR71" s="161">
        <v>9641630</v>
      </c>
      <c r="FU71" s="211" t="s">
        <v>442</v>
      </c>
      <c r="FV71" s="161">
        <v>9740682</v>
      </c>
      <c r="FY71" s="211" t="s">
        <v>442</v>
      </c>
      <c r="FZ71" s="161">
        <v>11548700</v>
      </c>
      <c r="GC71" s="211" t="s">
        <v>442</v>
      </c>
      <c r="GD71" s="161">
        <v>12280941</v>
      </c>
      <c r="GH71" s="211" t="s">
        <v>442</v>
      </c>
      <c r="GI71" s="161">
        <v>13311739</v>
      </c>
      <c r="GM71" s="211" t="s">
        <v>442</v>
      </c>
      <c r="GN71" s="161">
        <v>24514</v>
      </c>
      <c r="GQ71" s="211" t="s">
        <v>442</v>
      </c>
      <c r="GR71" s="161">
        <v>23432</v>
      </c>
      <c r="GU71" s="211" t="s">
        <v>442</v>
      </c>
      <c r="GV71" s="161">
        <v>26152</v>
      </c>
      <c r="GY71" s="211" t="s">
        <v>442</v>
      </c>
      <c r="GZ71" s="161">
        <v>33576</v>
      </c>
      <c r="HC71" s="211" t="s">
        <v>442</v>
      </c>
      <c r="HD71" s="161">
        <v>32583</v>
      </c>
      <c r="HH71" s="211" t="s">
        <v>442</v>
      </c>
      <c r="HI71" s="161">
        <v>60662</v>
      </c>
      <c r="HL71" s="211" t="s">
        <v>442</v>
      </c>
      <c r="HM71" s="161">
        <v>55634</v>
      </c>
      <c r="HP71" s="211" t="s">
        <v>442</v>
      </c>
      <c r="HQ71" s="161">
        <v>16621</v>
      </c>
      <c r="HU71" s="211" t="s">
        <v>442</v>
      </c>
      <c r="HV71" s="161">
        <v>36496</v>
      </c>
      <c r="HY71" s="211" t="s">
        <v>442</v>
      </c>
      <c r="HZ71" s="161">
        <v>46447</v>
      </c>
      <c r="IC71" s="211" t="s">
        <v>442</v>
      </c>
      <c r="ID71" s="161">
        <v>54444</v>
      </c>
      <c r="IG71" s="211" t="s">
        <v>442</v>
      </c>
      <c r="IH71" s="161">
        <v>56047</v>
      </c>
      <c r="IK71" s="211" t="s">
        <v>442</v>
      </c>
      <c r="IL71" s="161">
        <v>55039</v>
      </c>
      <c r="IO71" s="211" t="s">
        <v>442</v>
      </c>
      <c r="IP71" s="161">
        <v>68611</v>
      </c>
      <c r="IS71" s="211" t="s">
        <v>442</v>
      </c>
      <c r="IT71" s="207">
        <v>52137</v>
      </c>
    </row>
    <row r="72" spans="1:254" s="207" customFormat="1" x14ac:dyDescent="0.3">
      <c r="E72" s="211" t="s">
        <v>443</v>
      </c>
      <c r="F72" s="161">
        <v>64943</v>
      </c>
      <c r="I72" s="211" t="s">
        <v>443</v>
      </c>
      <c r="J72" s="161">
        <v>57856</v>
      </c>
      <c r="M72" s="211" t="s">
        <v>443</v>
      </c>
      <c r="N72" s="161">
        <v>39529</v>
      </c>
      <c r="Q72" s="211" t="s">
        <v>443</v>
      </c>
      <c r="R72" s="161">
        <v>57626</v>
      </c>
      <c r="U72" s="211" t="s">
        <v>443</v>
      </c>
      <c r="V72" s="161">
        <v>94695</v>
      </c>
      <c r="Y72" s="211" t="s">
        <v>443</v>
      </c>
      <c r="Z72" s="161">
        <v>108021</v>
      </c>
      <c r="AC72" s="211" t="s">
        <v>443</v>
      </c>
      <c r="AD72" s="161">
        <v>86251</v>
      </c>
      <c r="AG72" s="211" t="s">
        <v>443</v>
      </c>
      <c r="AH72" s="161">
        <v>64638</v>
      </c>
      <c r="AK72" s="211" t="s">
        <v>443</v>
      </c>
      <c r="AL72" s="161">
        <v>65516</v>
      </c>
      <c r="AP72" s="211" t="s">
        <v>443</v>
      </c>
      <c r="AQ72" s="161">
        <v>88627</v>
      </c>
      <c r="AT72" s="211" t="s">
        <v>443</v>
      </c>
      <c r="AU72" s="161">
        <v>112321</v>
      </c>
      <c r="AX72" s="211" t="s">
        <v>443</v>
      </c>
      <c r="AY72" s="161">
        <v>117785</v>
      </c>
      <c r="BB72" s="211" t="s">
        <v>443</v>
      </c>
      <c r="BC72" s="161">
        <v>106655</v>
      </c>
      <c r="BF72" s="211" t="s">
        <v>443</v>
      </c>
      <c r="BG72" s="161">
        <v>82155</v>
      </c>
      <c r="BJ72" s="211" t="s">
        <v>443</v>
      </c>
      <c r="BK72" s="161">
        <v>116638</v>
      </c>
      <c r="BN72" s="211" t="s">
        <v>443</v>
      </c>
      <c r="BO72" s="161">
        <v>85051</v>
      </c>
      <c r="BR72" s="211" t="s">
        <v>443</v>
      </c>
      <c r="BS72" s="161">
        <v>146421</v>
      </c>
      <c r="BV72" s="211" t="s">
        <v>443</v>
      </c>
      <c r="BW72" s="161">
        <v>135759</v>
      </c>
      <c r="BZ72" s="211" t="s">
        <v>443</v>
      </c>
      <c r="CA72" s="161">
        <v>112616</v>
      </c>
      <c r="CD72" s="211" t="s">
        <v>443</v>
      </c>
      <c r="CE72" s="161">
        <v>114008</v>
      </c>
      <c r="CH72" s="211" t="s">
        <v>443</v>
      </c>
      <c r="CI72" s="161">
        <v>135863</v>
      </c>
      <c r="CL72" s="211" t="s">
        <v>443</v>
      </c>
      <c r="CM72" s="161">
        <v>140517</v>
      </c>
      <c r="CQ72" s="211" t="s">
        <v>443</v>
      </c>
      <c r="CR72" s="161">
        <v>146073</v>
      </c>
      <c r="CU72" s="211" t="s">
        <v>443</v>
      </c>
      <c r="CV72" s="161">
        <v>173327</v>
      </c>
      <c r="CY72" s="211" t="s">
        <v>443</v>
      </c>
      <c r="CZ72" s="161">
        <v>198648</v>
      </c>
      <c r="DC72" s="211" t="s">
        <v>443</v>
      </c>
      <c r="DD72" s="161">
        <v>160018</v>
      </c>
      <c r="DG72" s="211" t="s">
        <v>443</v>
      </c>
      <c r="DH72" s="161">
        <v>233962</v>
      </c>
      <c r="DK72" s="211" t="s">
        <v>443</v>
      </c>
      <c r="DL72" s="161">
        <v>220977</v>
      </c>
      <c r="DO72" s="211" t="s">
        <v>443</v>
      </c>
      <c r="DP72" s="161">
        <v>343338</v>
      </c>
      <c r="DS72" s="211" t="s">
        <v>443</v>
      </c>
      <c r="DT72" s="161">
        <v>287569</v>
      </c>
      <c r="DW72" s="211" t="s">
        <v>443</v>
      </c>
      <c r="DX72" s="161">
        <v>292048</v>
      </c>
      <c r="EA72" s="211" t="s">
        <v>443</v>
      </c>
      <c r="EB72" s="161">
        <v>424665</v>
      </c>
      <c r="EE72" s="211" t="s">
        <v>443</v>
      </c>
      <c r="EF72" s="161">
        <v>364934</v>
      </c>
      <c r="EI72" s="211" t="s">
        <v>443</v>
      </c>
      <c r="EJ72" s="161">
        <v>574968</v>
      </c>
      <c r="EM72" s="211" t="s">
        <v>443</v>
      </c>
      <c r="EN72" s="161">
        <v>573665</v>
      </c>
      <c r="EQ72" s="211" t="s">
        <v>443</v>
      </c>
      <c r="ER72" s="161">
        <v>578877</v>
      </c>
      <c r="EV72" s="211" t="s">
        <v>443</v>
      </c>
      <c r="EW72" s="161">
        <v>654132</v>
      </c>
      <c r="EZ72" s="211" t="s">
        <v>443</v>
      </c>
      <c r="FA72" s="161">
        <v>1001223</v>
      </c>
      <c r="FE72" s="211" t="s">
        <v>443</v>
      </c>
      <c r="FF72" s="161">
        <v>1143681</v>
      </c>
      <c r="FI72" s="211" t="s">
        <v>443</v>
      </c>
      <c r="FJ72" s="161">
        <v>1499650</v>
      </c>
      <c r="FM72" s="211" t="s">
        <v>443</v>
      </c>
      <c r="FN72" s="161">
        <v>1535076</v>
      </c>
      <c r="FQ72" s="211" t="s">
        <v>443</v>
      </c>
      <c r="FR72" s="161">
        <v>4474016</v>
      </c>
      <c r="FU72" s="211" t="s">
        <v>443</v>
      </c>
      <c r="FV72" s="161">
        <v>5848173</v>
      </c>
      <c r="FY72" s="211" t="s">
        <v>443</v>
      </c>
      <c r="FZ72" s="161">
        <v>5615094</v>
      </c>
      <c r="GC72" s="211" t="s">
        <v>443</v>
      </c>
      <c r="GD72" s="161">
        <v>6713350</v>
      </c>
      <c r="GH72" s="211" t="s">
        <v>443</v>
      </c>
      <c r="GI72" s="161">
        <v>6608481</v>
      </c>
      <c r="GM72" s="211" t="s">
        <v>443</v>
      </c>
      <c r="GN72" s="161">
        <v>16421</v>
      </c>
      <c r="GQ72" s="211" t="s">
        <v>443</v>
      </c>
      <c r="GR72" s="161">
        <v>14980</v>
      </c>
      <c r="GU72" s="211" t="s">
        <v>443</v>
      </c>
      <c r="GV72" s="161">
        <v>17666</v>
      </c>
      <c r="GY72" s="211" t="s">
        <v>443</v>
      </c>
      <c r="GZ72" s="161">
        <v>24135</v>
      </c>
      <c r="HC72" s="211" t="s">
        <v>443</v>
      </c>
      <c r="HD72" s="161">
        <v>31461</v>
      </c>
      <c r="HH72" s="211" t="s">
        <v>443</v>
      </c>
      <c r="HI72" s="161">
        <v>8635</v>
      </c>
      <c r="HL72" s="211" t="s">
        <v>443</v>
      </c>
      <c r="HM72" s="161">
        <v>7610</v>
      </c>
      <c r="HP72" s="211" t="s">
        <v>443</v>
      </c>
      <c r="HQ72" s="161">
        <v>5322</v>
      </c>
      <c r="HU72" s="211" t="s">
        <v>443</v>
      </c>
      <c r="HV72" s="161">
        <v>13505</v>
      </c>
      <c r="HY72" s="211" t="s">
        <v>443</v>
      </c>
      <c r="HZ72" s="161">
        <v>6760</v>
      </c>
      <c r="IC72" s="211" t="s">
        <v>443</v>
      </c>
      <c r="ID72" s="161">
        <v>10753</v>
      </c>
      <c r="IG72" s="211" t="s">
        <v>443</v>
      </c>
      <c r="IH72" s="161">
        <v>11275</v>
      </c>
      <c r="IK72" s="211" t="s">
        <v>443</v>
      </c>
      <c r="IL72" s="161">
        <v>7544</v>
      </c>
      <c r="IO72" s="211" t="s">
        <v>443</v>
      </c>
      <c r="IP72" s="161">
        <v>11798</v>
      </c>
      <c r="IS72" s="211" t="s">
        <v>443</v>
      </c>
      <c r="IT72" s="207">
        <v>10082</v>
      </c>
    </row>
    <row r="73" spans="1:254" s="117" customFormat="1" x14ac:dyDescent="0.3">
      <c r="A73" s="117" t="s">
        <v>430</v>
      </c>
      <c r="E73" s="56" t="s">
        <v>444</v>
      </c>
      <c r="F73" s="226">
        <f>F71+(F72*F59)</f>
        <v>474508.86666666664</v>
      </c>
      <c r="I73" s="56" t="s">
        <v>444</v>
      </c>
      <c r="J73" s="226">
        <f>J71+(J72*J59)</f>
        <v>390845</v>
      </c>
      <c r="M73" s="56" t="s">
        <v>444</v>
      </c>
      <c r="N73" s="226">
        <f>N71+(N72*N59)</f>
        <v>582751.875</v>
      </c>
      <c r="Q73" s="56" t="s">
        <v>444</v>
      </c>
      <c r="R73" s="226">
        <f>R71+(R72*R59)</f>
        <v>525521.66666666663</v>
      </c>
      <c r="U73" s="56" t="s">
        <v>444</v>
      </c>
      <c r="V73" s="226">
        <f>V71+(V72*V59)</f>
        <v>567554.5</v>
      </c>
      <c r="Y73" s="56" t="s">
        <v>444</v>
      </c>
      <c r="Z73" s="226">
        <f>Z71+(Z72*Z59)</f>
        <v>637918.92307692312</v>
      </c>
      <c r="AC73" s="56" t="s">
        <v>444</v>
      </c>
      <c r="AD73" s="226">
        <f>AD71+(AD72*AD59)</f>
        <v>709292.5</v>
      </c>
      <c r="AG73" s="56" t="s">
        <v>444</v>
      </c>
      <c r="AH73" s="226">
        <f>AH71+(AH72*AH59)</f>
        <v>779879.8</v>
      </c>
      <c r="AK73" s="56" t="s">
        <v>444</v>
      </c>
      <c r="AL73" s="226">
        <f>AL71+(AL72*AL59)</f>
        <v>774794.15384615387</v>
      </c>
      <c r="AP73" s="56" t="s">
        <v>444</v>
      </c>
      <c r="AQ73" s="226">
        <f>AQ71+(AQ72*AQ59)</f>
        <v>946938.83333333337</v>
      </c>
      <c r="AT73" s="56" t="s">
        <v>444</v>
      </c>
      <c r="AU73" s="226">
        <f>AU71+(AU72*AU59)</f>
        <v>933121.70833333337</v>
      </c>
      <c r="AX73" s="56" t="s">
        <v>444</v>
      </c>
      <c r="AY73" s="226">
        <f>AY71+(AY72*AY59)</f>
        <v>1013480.3181818182</v>
      </c>
      <c r="BB73" s="56" t="s">
        <v>444</v>
      </c>
      <c r="BC73" s="226">
        <f>BC71+(BC72*BC59)</f>
        <v>904049</v>
      </c>
      <c r="BF73" s="56" t="s">
        <v>444</v>
      </c>
      <c r="BG73" s="226">
        <f>BG71+(BG72*BG59)</f>
        <v>739247.9615384615</v>
      </c>
      <c r="BJ73" s="56" t="s">
        <v>444</v>
      </c>
      <c r="BK73" s="226">
        <f>BK71+(BK72*BK59)</f>
        <v>622556.03571428568</v>
      </c>
      <c r="BN73" s="56" t="s">
        <v>444</v>
      </c>
      <c r="BO73" s="226">
        <f>BO71+(BO72*BO59)</f>
        <v>787621.71428571432</v>
      </c>
      <c r="BR73" s="56" t="s">
        <v>444</v>
      </c>
      <c r="BS73" s="226">
        <f>BS71+(BS72*BS59)</f>
        <v>809072.4375</v>
      </c>
      <c r="BV73" s="56" t="s">
        <v>444</v>
      </c>
      <c r="BW73" s="226">
        <f>BW71+(BW72*BW59)</f>
        <v>798776.21052631584</v>
      </c>
      <c r="BZ73" s="56" t="s">
        <v>444</v>
      </c>
      <c r="CA73" s="226">
        <f>CA71+(CA72*CA59)</f>
        <v>861613.23529411759</v>
      </c>
      <c r="CD73" s="56" t="s">
        <v>444</v>
      </c>
      <c r="CE73" s="226">
        <f>CE71+(CE72*CE59)</f>
        <v>943932.47368421056</v>
      </c>
      <c r="CH73" s="56" t="s">
        <v>444</v>
      </c>
      <c r="CI73" s="226">
        <f>CI71+(CI72*CI59)</f>
        <v>997512.09756097558</v>
      </c>
      <c r="CL73" s="56" t="s">
        <v>444</v>
      </c>
      <c r="CM73" s="226">
        <f>CM71+(CM72*CM59)</f>
        <v>1183200.2</v>
      </c>
      <c r="CQ73" s="56" t="s">
        <v>444</v>
      </c>
      <c r="CR73" s="226">
        <f>CR71+(CR72*CR59)</f>
        <v>1273341.923076923</v>
      </c>
      <c r="CU73" s="56" t="s">
        <v>444</v>
      </c>
      <c r="CV73" s="226">
        <f>CV71+(CV72*CV59)</f>
        <v>1573865.25</v>
      </c>
      <c r="CY73" s="56" t="s">
        <v>444</v>
      </c>
      <c r="CZ73" s="226">
        <f>CZ71+(CZ72*CZ59)</f>
        <v>1533163.5116279069</v>
      </c>
      <c r="DC73" s="56" t="s">
        <v>444</v>
      </c>
      <c r="DD73" s="226">
        <f>DD71+(DD72*DD59)</f>
        <v>1578666.6363636365</v>
      </c>
      <c r="DG73" s="56" t="s">
        <v>444</v>
      </c>
      <c r="DH73" s="226">
        <f>DH71+(DH72*DH59)</f>
        <v>1953906.0833333333</v>
      </c>
      <c r="DK73" s="56" t="s">
        <v>444</v>
      </c>
      <c r="DL73" s="226">
        <f>DL71+(DL72*DL59)</f>
        <v>1995709.8709677418</v>
      </c>
      <c r="DO73" s="56" t="s">
        <v>444</v>
      </c>
      <c r="DP73" s="226">
        <f>DP71+(DP72*DP59)</f>
        <v>2412832.3714285716</v>
      </c>
      <c r="DS73" s="56" t="s">
        <v>444</v>
      </c>
      <c r="DT73" s="226">
        <f>DT71+(DT72*DT59)</f>
        <v>2566698.2682926827</v>
      </c>
      <c r="DW73" s="56" t="s">
        <v>444</v>
      </c>
      <c r="DX73" s="226">
        <f>DX71+(DX72*DX59)</f>
        <v>2747563.6557377051</v>
      </c>
      <c r="EA73" s="56" t="s">
        <v>444</v>
      </c>
      <c r="EB73" s="226">
        <f>EB71+(EB72*EB59)</f>
        <v>3387298.1935483869</v>
      </c>
      <c r="EE73" s="56" t="s">
        <v>444</v>
      </c>
      <c r="EF73" s="226">
        <f>EF71+(EF72*EF59)</f>
        <v>3928093.5555555555</v>
      </c>
      <c r="EI73" s="56" t="s">
        <v>444</v>
      </c>
      <c r="EJ73" s="226">
        <f>EJ71+(EJ72*EJ59)</f>
        <v>4668056.4074074076</v>
      </c>
      <c r="EM73" s="56" t="s">
        <v>444</v>
      </c>
      <c r="EN73" s="226">
        <f>EN71+(EN72*EN59)</f>
        <v>5620293</v>
      </c>
      <c r="EQ73" s="56" t="s">
        <v>444</v>
      </c>
      <c r="ER73" s="226">
        <f>ER71+(ER72*ER59)</f>
        <v>6210343.6746987952</v>
      </c>
      <c r="EV73" s="56" t="s">
        <v>444</v>
      </c>
      <c r="EW73" s="226">
        <f>EW71+(EW72*EW59)</f>
        <v>6996599.4782608692</v>
      </c>
      <c r="EZ73" s="56" t="s">
        <v>444</v>
      </c>
      <c r="FA73" s="226">
        <f>FA71+(FA72*FA59)</f>
        <v>7406787.0447761193</v>
      </c>
      <c r="FE73" s="56" t="s">
        <v>444</v>
      </c>
      <c r="FF73" s="226">
        <f>FF71+(FF72*FF59)</f>
        <v>8771501.615384616</v>
      </c>
      <c r="FI73" s="56" t="s">
        <v>444</v>
      </c>
      <c r="FJ73" s="226">
        <f>FJ71+(FJ72*FJ59)</f>
        <v>9635653.8823529407</v>
      </c>
      <c r="FM73" s="56" t="s">
        <v>444</v>
      </c>
      <c r="FN73" s="226">
        <f>FN71+(FN72*FN59)</f>
        <v>7759040</v>
      </c>
      <c r="FQ73" s="56" t="s">
        <v>444</v>
      </c>
      <c r="FR73" s="226">
        <f>FR71+(FR72*FR59)</f>
        <v>10576876.282485876</v>
      </c>
      <c r="FU73" s="56" t="s">
        <v>444</v>
      </c>
      <c r="FV73" s="226">
        <f>FV71+(FV72*FV59)</f>
        <v>10760712.174418604</v>
      </c>
      <c r="FY73" s="56" t="s">
        <v>444</v>
      </c>
      <c r="FZ73" s="226">
        <f>FZ71+(FZ72*FZ59)</f>
        <v>12342456.743455498</v>
      </c>
      <c r="GC73" s="56" t="s">
        <v>444</v>
      </c>
      <c r="GD73" s="226">
        <f>GD71+(GD72*GD59)</f>
        <v>14211389.283261802</v>
      </c>
      <c r="GH73" s="56" t="s">
        <v>444</v>
      </c>
      <c r="GI73" s="226">
        <f>GI71+(GI72*GI59)</f>
        <v>14856578.714285715</v>
      </c>
      <c r="GM73" s="56" t="s">
        <v>444</v>
      </c>
      <c r="GN73" s="226">
        <f>GN71+(GN72*GN59)</f>
        <v>33739.932862190813</v>
      </c>
      <c r="GQ73" s="56" t="s">
        <v>444</v>
      </c>
      <c r="GR73" s="226">
        <f>GR71+(GR72*GR59)</f>
        <v>31983.574803149604</v>
      </c>
      <c r="GU73" s="56" t="s">
        <v>444</v>
      </c>
      <c r="GV73" s="226">
        <f>GV71+(GV72*GV59)</f>
        <v>36966.76282051282</v>
      </c>
      <c r="GY73" s="56" t="s">
        <v>444</v>
      </c>
      <c r="GZ73" s="226">
        <f>GZ71+(GZ72*GZ59)</f>
        <v>49175.451219512193</v>
      </c>
      <c r="HC73" s="56" t="s">
        <v>444</v>
      </c>
      <c r="HD73" s="226">
        <f>HD71+(HD72*HD59)</f>
        <v>53482.092857142852</v>
      </c>
      <c r="HH73" s="56" t="s">
        <v>444</v>
      </c>
      <c r="HI73" s="226">
        <f>HI71+(HI72*HI59)</f>
        <v>62743.651785714283</v>
      </c>
      <c r="HL73" s="56" t="s">
        <v>444</v>
      </c>
      <c r="HM73" s="226">
        <f>HM71+(HM72*HM59)</f>
        <v>57091.234042553195</v>
      </c>
      <c r="HP73" s="56" t="s">
        <v>444</v>
      </c>
      <c r="HQ73" s="226">
        <f>HQ71+(HQ72*HQ59)</f>
        <v>21627.288135593219</v>
      </c>
      <c r="HU73" s="56" t="s">
        <v>444</v>
      </c>
      <c r="HV73" s="226">
        <f>HV71+(HV72*HV59)</f>
        <v>48642.955307262571</v>
      </c>
      <c r="HY73" s="56" t="s">
        <v>444</v>
      </c>
      <c r="HZ73" s="226">
        <f>HZ71+(HZ72*HZ59)</f>
        <v>50578.111111111109</v>
      </c>
      <c r="IC73" s="56" t="s">
        <v>444</v>
      </c>
      <c r="ID73" s="226">
        <f>ID71+(ID72*ID59)</f>
        <v>62528.962406015038</v>
      </c>
      <c r="IG73" s="56" t="s">
        <v>444</v>
      </c>
      <c r="IH73" s="226">
        <f>IH71+(IH72*IH59)</f>
        <v>65007.264900662252</v>
      </c>
      <c r="IK73" s="56" t="s">
        <v>444</v>
      </c>
      <c r="IL73" s="226">
        <f>IL71+(IL72*IL59)</f>
        <v>57605.515463917523</v>
      </c>
      <c r="IO73" s="56" t="s">
        <v>444</v>
      </c>
      <c r="IP73" s="226">
        <f>IP71+(IP72*IP59)</f>
        <v>78491.824999999997</v>
      </c>
      <c r="IS73" s="56" t="s">
        <v>444</v>
      </c>
      <c r="IT73" s="117">
        <f>IT71+(IT72*IT59)</f>
        <v>62143.195488721802</v>
      </c>
    </row>
    <row r="75" spans="1:254" x14ac:dyDescent="0.3">
      <c r="B75" s="211"/>
    </row>
  </sheetData>
  <mergeCells count="125">
    <mergeCell ref="O27:R27"/>
    <mergeCell ref="O26:R26"/>
    <mergeCell ref="S27:V27"/>
    <mergeCell ref="S26:V26"/>
    <mergeCell ref="W27:Z27"/>
    <mergeCell ref="W26:Z26"/>
    <mergeCell ref="A1:K1"/>
    <mergeCell ref="A3:N3"/>
    <mergeCell ref="A4:N4"/>
    <mergeCell ref="C27:F27"/>
    <mergeCell ref="C26:F26"/>
    <mergeCell ref="G27:J27"/>
    <mergeCell ref="G26:J26"/>
    <mergeCell ref="K27:N27"/>
    <mergeCell ref="K26:N26"/>
    <mergeCell ref="AN27:AQ27"/>
    <mergeCell ref="AN26:AQ26"/>
    <mergeCell ref="AR27:AU27"/>
    <mergeCell ref="AR26:AU26"/>
    <mergeCell ref="AV27:AY27"/>
    <mergeCell ref="AV26:AY26"/>
    <mergeCell ref="AA27:AD27"/>
    <mergeCell ref="AA26:AD26"/>
    <mergeCell ref="AE27:AH27"/>
    <mergeCell ref="AE26:AH26"/>
    <mergeCell ref="AI27:AL27"/>
    <mergeCell ref="AI26:AL26"/>
    <mergeCell ref="BL27:BO27"/>
    <mergeCell ref="BL26:BO26"/>
    <mergeCell ref="BP27:BS27"/>
    <mergeCell ref="BP26:BS26"/>
    <mergeCell ref="BT27:BW27"/>
    <mergeCell ref="BT26:BW26"/>
    <mergeCell ref="AZ27:BC27"/>
    <mergeCell ref="AZ26:BC26"/>
    <mergeCell ref="BD27:BG27"/>
    <mergeCell ref="BD26:BG26"/>
    <mergeCell ref="BH27:BK27"/>
    <mergeCell ref="BH26:BK26"/>
    <mergeCell ref="CJ27:CM27"/>
    <mergeCell ref="CO27:CR27"/>
    <mergeCell ref="CO26:CR26"/>
    <mergeCell ref="CJ26:CM26"/>
    <mergeCell ref="CS27:CV27"/>
    <mergeCell ref="CS26:CV26"/>
    <mergeCell ref="BX27:CA27"/>
    <mergeCell ref="BX26:CA26"/>
    <mergeCell ref="CB27:CE27"/>
    <mergeCell ref="CB26:CE26"/>
    <mergeCell ref="CF27:CI27"/>
    <mergeCell ref="CF26:CI26"/>
    <mergeCell ref="DI27:DL27"/>
    <mergeCell ref="DI26:DL26"/>
    <mergeCell ref="DM27:DP27"/>
    <mergeCell ref="DM26:DP26"/>
    <mergeCell ref="DQ27:DT27"/>
    <mergeCell ref="DQ26:DT26"/>
    <mergeCell ref="CW27:CZ27"/>
    <mergeCell ref="CW26:CZ26"/>
    <mergeCell ref="DA27:DD27"/>
    <mergeCell ref="DA26:DD26"/>
    <mergeCell ref="DE27:DH27"/>
    <mergeCell ref="DE26:DH26"/>
    <mergeCell ref="EG27:EJ27"/>
    <mergeCell ref="EG26:EJ26"/>
    <mergeCell ref="EK27:EN27"/>
    <mergeCell ref="EK26:EN26"/>
    <mergeCell ref="EO27:ER27"/>
    <mergeCell ref="EO26:ER26"/>
    <mergeCell ref="DU27:DX27"/>
    <mergeCell ref="DU26:DX26"/>
    <mergeCell ref="DY27:EB27"/>
    <mergeCell ref="DY26:EB26"/>
    <mergeCell ref="EC27:EF27"/>
    <mergeCell ref="EC26:EF26"/>
    <mergeCell ref="FG27:FJ27"/>
    <mergeCell ref="FG26:FJ26"/>
    <mergeCell ref="FK27:FN27"/>
    <mergeCell ref="FK26:FN26"/>
    <mergeCell ref="FO27:FR27"/>
    <mergeCell ref="FO26:FR26"/>
    <mergeCell ref="ET27:EW27"/>
    <mergeCell ref="ET26:EW26"/>
    <mergeCell ref="EX27:FA27"/>
    <mergeCell ref="EX26:FA26"/>
    <mergeCell ref="FC27:FF27"/>
    <mergeCell ref="FC26:FF26"/>
    <mergeCell ref="GF27:GI27"/>
    <mergeCell ref="GF26:GI26"/>
    <mergeCell ref="GK27:GN27"/>
    <mergeCell ref="GK26:GN26"/>
    <mergeCell ref="GO27:GR27"/>
    <mergeCell ref="GO26:GR26"/>
    <mergeCell ref="FS27:FV27"/>
    <mergeCell ref="FS26:FV26"/>
    <mergeCell ref="FW27:FZ27"/>
    <mergeCell ref="FW26:FZ26"/>
    <mergeCell ref="GA27:GD27"/>
    <mergeCell ref="GA26:GD26"/>
    <mergeCell ref="HF27:HI27"/>
    <mergeCell ref="HF26:HI26"/>
    <mergeCell ref="HJ27:HM27"/>
    <mergeCell ref="HJ26:HM26"/>
    <mergeCell ref="HN27:HQ27"/>
    <mergeCell ref="HN26:HQ26"/>
    <mergeCell ref="GS27:GV27"/>
    <mergeCell ref="GS26:GV26"/>
    <mergeCell ref="GW27:GZ27"/>
    <mergeCell ref="GW26:GZ26"/>
    <mergeCell ref="HA27:HD27"/>
    <mergeCell ref="HA26:HD26"/>
    <mergeCell ref="IQ27:IT27"/>
    <mergeCell ref="IQ26:IT26"/>
    <mergeCell ref="IE27:IH27"/>
    <mergeCell ref="IE26:IH26"/>
    <mergeCell ref="II27:IL27"/>
    <mergeCell ref="II26:IL26"/>
    <mergeCell ref="IM27:IP27"/>
    <mergeCell ref="IM26:IP26"/>
    <mergeCell ref="HS27:HV27"/>
    <mergeCell ref="HS26:HV26"/>
    <mergeCell ref="HW27:HZ27"/>
    <mergeCell ref="HW26:HZ26"/>
    <mergeCell ref="IA27:ID27"/>
    <mergeCell ref="IA26:ID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1.1</vt:lpstr>
      <vt:lpstr>1.2</vt:lpstr>
      <vt:lpstr>1.3</vt:lpstr>
      <vt:lpstr>2.1</vt:lpstr>
      <vt:lpstr>2.2</vt:lpstr>
      <vt:lpstr>2.3</vt:lpstr>
      <vt:lpstr>2.4</vt:lpstr>
      <vt:lpstr>2.5</vt:lpstr>
      <vt:lpstr>2.6</vt:lpstr>
      <vt:lpstr>2.7</vt:lpstr>
      <vt:lpstr>2.8</vt:lpstr>
      <vt:lpstr>3.1</vt:lpstr>
      <vt:lpstr>4.1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Strojek</dc:creator>
  <cp:lastModifiedBy>Karen Strojek</cp:lastModifiedBy>
  <dcterms:created xsi:type="dcterms:W3CDTF">2020-03-05T23:09:29Z</dcterms:created>
  <dcterms:modified xsi:type="dcterms:W3CDTF">2021-09-09T04:47:43Z</dcterms:modified>
</cp:coreProperties>
</file>